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C:\Users\shiho\Desktop\旭市\pdf\20190408\"/>
    </mc:Choice>
  </mc:AlternateContent>
  <xr:revisionPtr revIDLastSave="0" documentId="8_{076F8AE9-8C69-4E96-A830-E41D5681F68B}" xr6:coauthVersionLast="41" xr6:coauthVersionMax="41" xr10:uidLastSave="{00000000-0000-0000-0000-000000000000}"/>
  <bookViews>
    <workbookView xWindow="735" yWindow="735" windowWidth="13770" windowHeight="14610" tabRatio="922"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BE36" i="9"/>
  <c r="AM36" i="9"/>
  <c r="C36" i="9"/>
  <c r="AM35" i="9"/>
  <c r="C34" i="9"/>
  <c r="C35" i="9" s="1"/>
  <c r="U34" i="9" s="1"/>
  <c r="U35" i="9" s="1"/>
  <c r="U36" i="9" s="1"/>
  <c r="U37" i="9" s="1"/>
  <c r="AM34" i="9" l="1"/>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 r="CO34" i="9" l="1"/>
  <c r="CO35" i="9" s="1"/>
  <c r="CO36" i="9" s="1"/>
</calcChain>
</file>

<file path=xl/sharedStrings.xml><?xml version="1.0" encoding="utf-8"?>
<sst xmlns="http://schemas.openxmlformats.org/spreadsheetml/2006/main" count="1080" uniqueCount="568">
  <si>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</si>
  <si>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</si>
  <si>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</si>
  <si>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</si>
  <si>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</si>
  <si>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</si>
  <si>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</si>
  <si>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</si>
  <si>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</si>
  <si>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</si>
  <si>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</si>
  <si>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</si>
  <si>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</si>
  <si>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</si>
  <si>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</si>
  <si>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</si>
  <si>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</si>
  <si>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</si>
  <si>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</si>
  <si>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</si>
  <si>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</si>
  <si>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</si>
  <si>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</si>
  <si>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</si>
  <si>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</si>
  <si>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</si>
  <si>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</si>
  <si>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</si>
  <si>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</si>
  <si>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</si>
  <si>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</si>
  <si>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</si>
  <si>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</si>
  <si>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</si>
  <si>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</si>
  <si>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</si>
  <si>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</si>
  <si>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</si>
  <si>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</si>
  <si>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</si>
  <si>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</si>
  <si>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</si>
  <si>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</si>
  <si>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</si>
  <si>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</si>
  <si>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</si>
  <si>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</si>
  <si>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</si>
  <si>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</si>
  <si>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</si>
  <si>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</si>
  <si>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</si>
  <si>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</si>
  <si>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</si>
  <si>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</si>
  <si>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</si>
  <si>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</si>
  <si>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</si>
  <si>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</si>
  <si>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</si>
  <si>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</si>
  <si>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</si>
  <si>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</si>
  <si>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</si>
  <si>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</si>
  <si>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</si>
  <si>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</si>
  <si>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</si>
  <si>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</si>
  <si>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</si>
  <si>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</si>
  <si>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</si>
  <si>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</si>
  <si>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</si>
  <si>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</si>
  <si>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</si>
  <si>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</si>
  <si>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</si>
  <si>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</si>
  <si>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</si>
  <si>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</si>
  <si>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</si>
  <si>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</si>
  <si>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旭市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</si>
  <si>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</si>
  <si>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</si>
  <si>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</si>
  <si>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</si>
  <si>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</si>
  <si>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</si>
  <si>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</si>
  <si>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</si>
  <si>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</si>
  <si>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</si>
  <si>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</si>
  <si>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</si>
  <si>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</si>
  <si>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</si>
  <si>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</si>
  <si>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</si>
  <si>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</si>
  <si>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</si>
  <si>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</si>
  <si>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</si>
  <si>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</si>
  <si>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</si>
  <si>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</si>
  <si>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</si>
  <si>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</si>
  <si>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</si>
  <si>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</si>
  <si>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</si>
  <si>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</si>
  <si>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</si>
  <si>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</si>
  <si>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</si>
  <si>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</si>
  <si>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</si>
  <si>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</si>
  <si>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</si>
  <si>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</si>
  <si>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</si>
  <si>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</si>
  <si>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</si>
  <si>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</si>
  <si>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</si>
  <si>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</si>
  <si>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</si>
  <si>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</si>
  <si>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</si>
  <si>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</si>
  <si>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</si>
  <si>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</si>
  <si>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</si>
  <si>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</si>
  <si>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</si>
  <si>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</si>
  <si>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</si>
  <si>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</si>
  <si>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</si>
  <si>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</si>
  <si>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</si>
  <si>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</si>
  <si>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</si>
  <si>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</si>
  <si>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</si>
  <si>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</si>
  <si>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</si>
  <si>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</si>
  <si>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</si>
  <si>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</si>
  <si>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</si>
  <si>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</si>
  <si>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</si>
  <si>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</si>
  <si>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</si>
  <si>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</si>
  <si>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</si>
  <si>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</si>
  <si>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</si>
  <si>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</si>
  <si>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</si>
  <si>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</si>
  <si>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</si>
  <si>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</si>
  <si>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</si>
  <si>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</si>
  <si>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</si>
  <si>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</si>
  <si>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</si>
  <si>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</si>
  <si>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</si>
  <si>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</si>
  <si>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</si>
  <si>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</si>
  <si>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</si>
  <si>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</si>
  <si>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</si>
  <si>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</si>
  <si>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</si>
  <si>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</si>
  <si>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</si>
  <si>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</si>
  <si>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</si>
  <si>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</si>
  <si>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</si>
  <si>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</si>
  <si>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</si>
  <si>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</si>
  <si>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</si>
  <si>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</si>
  <si>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</si>
  <si>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</si>
  <si>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</si>
  <si>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</si>
  <si>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</si>
  <si>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千葉県旭市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</si>
  <si>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</si>
  <si>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</si>
  <si>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</si>
  <si>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</si>
  <si>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</si>
  <si>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</si>
  <si>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</si>
  <si>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</si>
  <si>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</si>
  <si>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</si>
  <si>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</si>
  <si>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</si>
  <si>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</si>
  <si>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</si>
  <si>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</si>
  <si>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</si>
  <si>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</si>
  <si>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</si>
  <si>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</si>
  <si>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</si>
  <si>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</si>
  <si>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</si>
  <si>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</si>
  <si>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</si>
  <si>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</si>
  <si>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</si>
  <si>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</si>
  <si>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</si>
  <si>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</si>
  <si>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</si>
  <si>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</si>
  <si>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</si>
  <si>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</si>
  <si>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</si>
  <si>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</si>
  <si>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</si>
  <si>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</si>
  <si>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</si>
  <si>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</si>
  <si>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</si>
  <si>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</si>
  <si>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</si>
  <si>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</si>
  <si>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</si>
  <si>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</si>
  <si>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</si>
  <si>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</si>
  <si>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</si>
  <si>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</si>
  <si>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</si>
  <si>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</si>
  <si>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</si>
  <si>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</si>
  <si>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</si>
  <si>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</si>
  <si>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</si>
  <si>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</si>
  <si>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</si>
  <si>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</si>
  <si>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</si>
  <si>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</si>
  <si>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</si>
  <si>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</si>
  <si>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</si>
  <si>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</si>
  <si>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</si>
  <si>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</si>
  <si>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</si>
  <si>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</si>
  <si>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</si>
  <si>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</si>
  <si>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</si>
  <si>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</si>
  <si>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</si>
  <si>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</si>
  <si>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</si>
  <si>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</si>
  <si>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</si>
  <si>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</si>
  <si>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</si>
  <si>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</si>
  <si>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</si>
  <si>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</si>
  <si>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</si>
  <si>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</si>
  <si>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</si>
  <si>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</si>
  <si>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</si>
  <si>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</si>
  <si>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</si>
  <si>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</si>
  <si>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</si>
  <si>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</si>
  <si>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</si>
  <si>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</si>
  <si>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</si>
  <si>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</si>
  <si>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</si>
  <si>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</si>
  <si>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</si>
  <si>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</si>
  <si>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</si>
  <si>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</si>
  <si>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</si>
  <si>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</si>
  <si>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</si>
  <si>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</si>
  <si>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</si>
  <si>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</si>
  <si>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</si>
  <si>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</si>
  <si>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</si>
  <si>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</si>
  <si>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</si>
  <si>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</si>
  <si>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</si>
  <si>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</si>
  <si>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</si>
  <si>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</si>
  <si>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</si>
  <si>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</si>
  <si>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</si>
  <si>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</si>
  <si>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</si>
  <si>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</si>
  <si>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</si>
  <si>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</si>
  <si>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</si>
  <si>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</si>
  <si>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</si>
  <si>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</si>
  <si>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</si>
  <si>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</si>
  <si>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</si>
  <si>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</si>
  <si>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</si>
  <si>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</si>
  <si>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</si>
  <si>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</si>
  <si>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</si>
  <si>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</si>
  <si>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</si>
  <si>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</si>
  <si>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</si>
  <si>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</si>
  <si>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</si>
  <si>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</si>
  <si>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</si>
  <si>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千葉県旭市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</si>
  <si>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</si>
  <si>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</si>
  <si>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</si>
  <si>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</si>
  <si>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</si>
  <si>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</si>
  <si>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</si>
  <si>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</si>
  <si>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</si>
  <si>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</si>
  <si>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</si>
  <si>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</si>
  <si>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</si>
  <si>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</si>
  <si>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</si>
  <si>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</si>
  <si>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</si>
  <si>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</si>
  <si>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</si>
  <si>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</si>
  <si>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旭市病院事業債管理特別会計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</si>
  <si>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</si>
  <si>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</si>
  <si>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</si>
  <si>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</si>
  <si>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</si>
  <si>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</si>
  <si>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</si>
  <si>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</si>
  <si>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</si>
  <si>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</si>
  <si>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</si>
  <si>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</si>
  <si>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</si>
  <si>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旭市国民健康保険事業特別会計（事業）</t>
    <phoneticPr fontId="5"/>
  </si>
  <si>
    <t>旭市国民健康保険事業特別会計（施設）</t>
    <phoneticPr fontId="5"/>
  </si>
  <si>
    <t>旭市介護保険事業特別会計</t>
    <phoneticPr fontId="5"/>
  </si>
  <si>
    <t>旭市後期高齢者医療特別会計</t>
    <phoneticPr fontId="5"/>
  </si>
  <si>
    <t>旭市水道事業会計</t>
    <phoneticPr fontId="5"/>
  </si>
  <si>
    <t>法適用企業</t>
    <phoneticPr fontId="5"/>
  </si>
  <si>
    <t>旭市下水道事業特別会計</t>
    <phoneticPr fontId="5"/>
  </si>
  <si>
    <t>法非適用企業</t>
    <phoneticPr fontId="5"/>
  </si>
  <si>
    <t>旭市農業集落排水事業特別会計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</si>
  <si>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</si>
  <si>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</si>
  <si>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</si>
  <si>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</si>
  <si>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</si>
  <si>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</si>
  <si>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</si>
  <si>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</si>
  <si>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</si>
  <si>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</si>
  <si>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</si>
  <si>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</si>
  <si>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</si>
  <si>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</si>
  <si>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</si>
  <si>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</si>
  <si>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</si>
  <si>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</si>
  <si>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</si>
  <si>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</si>
  <si>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</si>
  <si>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</si>
  <si>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</si>
  <si>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</si>
  <si>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</si>
  <si>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</si>
  <si>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</si>
  <si>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</si>
  <si>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</si>
  <si>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</si>
  <si>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</si>
  <si>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</si>
  <si>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</si>
  <si>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</si>
  <si>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</si>
  <si>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</si>
  <si>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</si>
  <si>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</si>
  <si>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</si>
  <si>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</si>
  <si>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</si>
  <si>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</si>
  <si>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</si>
  <si>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</si>
  <si>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</si>
  <si>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</si>
  <si>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</si>
  <si>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</si>
  <si>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</si>
  <si>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</si>
  <si>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</si>
  <si>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</si>
  <si>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</si>
  <si>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</si>
  <si>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</si>
  <si>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</si>
  <si>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</si>
  <si>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</si>
  <si>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</si>
  <si>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</si>
  <si>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</si>
  <si>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</si>
  <si>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</si>
  <si>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</si>
  <si>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</si>
  <si>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</si>
  <si>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</si>
  <si>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</si>
  <si>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</si>
  <si>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</si>
  <si>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</si>
  <si>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</si>
  <si>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</si>
  <si>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</si>
  <si>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</si>
  <si>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</si>
  <si>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</si>
  <si>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</si>
  <si>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</si>
  <si>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</si>
  <si>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</si>
  <si>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</si>
  <si>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</si>
  <si>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</si>
  <si>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</si>
  <si>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</si>
  <si>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</si>
  <si>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</si>
  <si>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</si>
  <si>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</si>
  <si>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</si>
  <si>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</si>
  <si>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</si>
  <si>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</si>
  <si>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</si>
  <si>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</si>
  <si>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</si>
  <si>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</si>
  <si>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</si>
  <si>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</si>
  <si>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</si>
  <si>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</si>
  <si>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</si>
  <si>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</si>
  <si>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</si>
  <si>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</si>
  <si>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</si>
  <si>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</si>
  <si>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</si>
  <si>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</si>
  <si>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</si>
  <si>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</si>
  <si>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</si>
  <si>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</si>
  <si>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</si>
  <si>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</si>
  <si>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</si>
  <si>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</si>
  <si>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</si>
  <si>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</si>
  <si>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</si>
  <si>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</si>
  <si>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</si>
  <si>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</si>
  <si>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</si>
  <si>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</si>
  <si>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</si>
  <si>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</si>
  <si>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</si>
  <si>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</si>
  <si>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</si>
  <si>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</si>
  <si>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</si>
  <si>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</si>
  <si>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</si>
  <si>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</si>
  <si>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旭市水道事業会計</t>
  </si>
  <si>
    <t>一般会計</t>
  </si>
  <si>
    <t>旭市国民健康保険事業特別会計（事業）</t>
  </si>
  <si>
    <t>旭市介護保険事業特別会計</t>
  </si>
  <si>
    <t>旭市下水道事業特別会計</t>
  </si>
  <si>
    <t>旭市後期高齢者医療特別会計</t>
  </si>
  <si>
    <t>旭市農業集落排水事業特別会計</t>
  </si>
  <si>
    <t>旭市国民健康保険事業特別会計（施設）</t>
  </si>
  <si>
    <t>その他会計（赤字）</t>
  </si>
  <si>
    <t>その他会計（黒字）</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</si>
  <si>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</si>
  <si>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</si>
  <si>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</si>
  <si>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</si>
  <si>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</si>
  <si>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</si>
  <si>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東総衛生組合（一般会計）</t>
  </si>
  <si>
    <t>東総広域水道企業団（水道用水供給事業会計）</t>
  </si>
  <si>
    <t>東総地区広域市町村圏事務組合（一般会計）</t>
  </si>
  <si>
    <t>東総地区広域市町村圏事務組合（東総地区ふるさと市町村圏事業特別会計）</t>
  </si>
  <si>
    <t>東総地区広域市町村圏事務組合（一般廃棄物処理事業特別会計）</t>
  </si>
  <si>
    <t>千葉県食肉公社</t>
  </si>
  <si>
    <t>季楽里あさひ</t>
  </si>
  <si>
    <t>総合病院国保旭中央病院</t>
  </si>
  <si>
    <t>○</t>
  </si>
  <si>
    <t>○</t>
    <phoneticPr fontId="2"/>
  </si>
  <si>
    <t>-</t>
    <phoneticPr fontId="2"/>
  </si>
  <si>
    <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</si>
  <si>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</si>
  <si>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</si>
  <si>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</si>
  <si>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</si>
  <si>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</si>
  <si>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将来負担比率については、改善傾向にあるものの、有形固定資産減価償却率については、1.9ポイント上昇し、今後も上昇することが見込まれる。
有利な財源を積極的に活用し、将来負担比率の上昇を控え、適切な施設管理を着実に進めていく。
</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</si>
  <si>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</si>
  <si>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</si>
  <si>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</si>
  <si>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</si>
  <si>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</si>
  <si>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</si>
  <si>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は逓減しており、実質公債費比率についても、類似団体と比較して高い水準にはあるものの低下傾向にある。今後は新庁舎建設などの大型事業が控えているが、交付税措置の有利な起債の有効活用などにより、両比率の急激な増大の抑制に努める。
</t>
    <rPh sb="7" eb="9">
      <t>テイゲン</t>
    </rPh>
    <rPh sb="38" eb="40">
      <t>スイジュン</t>
    </rPh>
    <rPh sb="47" eb="49">
      <t>テイカ</t>
    </rPh>
    <rPh sb="49" eb="51">
      <t>ケイコウ</t>
    </rPh>
    <rPh sb="55" eb="57">
      <t>コンゴ</t>
    </rPh>
    <rPh sb="58" eb="61">
      <t>シンチョウシャ</t>
    </rPh>
    <rPh sb="61" eb="63">
      <t>ケンセツ</t>
    </rPh>
    <rPh sb="66" eb="68">
      <t>オオガタ</t>
    </rPh>
    <rPh sb="68" eb="70">
      <t>ジギョウ</t>
    </rPh>
    <rPh sb="71" eb="72">
      <t>ヒカ</t>
    </rPh>
    <rPh sb="100" eb="101">
      <t>リョウ</t>
    </rPh>
    <rPh sb="104" eb="106">
      <t>キュウゲキ</t>
    </rPh>
    <rPh sb="107" eb="109">
      <t>ゾウダイ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</si>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</sst>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16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wrapText="1"/>
    </xf>
    <xf numFmtId="176" fontId="6" fillId="0" borderId="5" xfId="1" applyNumberFormat="1" applyFont="1" applyBorder="1" applyAlignment="1">
      <alignment horizontal="right" vertical="center" wrapText="1"/>
    </xf>
    <xf numFmtId="176" fontId="6" fillId="0" borderId="10" xfId="1" applyNumberFormat="1" applyFont="1" applyBorder="1" applyAlignment="1">
      <alignment horizontal="right" vertical="center" wrapTex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wrapText="1"/>
    </xf>
    <xf numFmtId="176" fontId="6" fillId="0" borderId="15" xfId="1" applyNumberFormat="1" applyFont="1" applyBorder="1" applyAlignment="1">
      <alignment horizontal="right" vertical="center" wrapText="1"/>
    </xf>
    <xf numFmtId="176" fontId="6" fillId="0" borderId="16" xfId="1" applyNumberFormat="1" applyFont="1" applyBorder="1" applyAlignment="1">
      <alignment horizontal="right" vertical="center" wrapTex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wrapText="1"/>
    </xf>
    <xf numFmtId="176" fontId="6" fillId="0" borderId="21" xfId="1" applyNumberFormat="1" applyFont="1" applyBorder="1" applyAlignment="1">
      <alignment horizontal="right" vertical="center" wrapText="1"/>
    </xf>
    <xf numFmtId="176" fontId="6" fillId="0" borderId="22" xfId="1" applyNumberFormat="1" applyFont="1" applyBorder="1" applyAlignment="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xf>
    <xf numFmtId="176" fontId="6" fillId="0" borderId="28" xfId="2" applyNumberFormat="1" applyFont="1" applyBorder="1" applyAlignment="1">
      <alignment horizontal="right" vertical="center"/>
    </xf>
    <xf numFmtId="176" fontId="6" fillId="0" borderId="29" xfId="2" applyNumberFormat="1" applyFont="1" applyBorder="1" applyAlignment="1">
      <alignment horizontal="right" vertical="center"/>
    </xf>
    <xf numFmtId="0" fontId="6" fillId="0" borderId="30" xfId="2" applyFont="1" applyBorder="1">
      <alignment vertical="center"/>
    </xf>
    <xf numFmtId="176" fontId="6" fillId="0" borderId="33" xfId="2" applyNumberFormat="1" applyFont="1" applyBorder="1" applyAlignment="1">
      <alignment horizontal="right" vertical="center"/>
    </xf>
    <xf numFmtId="176" fontId="6" fillId="0" borderId="34" xfId="2" applyNumberFormat="1" applyFont="1" applyBorder="1" applyAlignment="1">
      <alignment horizontal="right" vertical="center"/>
    </xf>
    <xf numFmtId="176" fontId="6" fillId="0" borderId="35" xfId="2" applyNumberFormat="1" applyFont="1" applyBorder="1" applyAlignment="1">
      <alignment horizontal="right" vertical="center"/>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xf>
    <xf numFmtId="176" fontId="6" fillId="0" borderId="21" xfId="2" applyNumberFormat="1" applyFont="1" applyBorder="1" applyAlignment="1">
      <alignment horizontal="right" vertical="center"/>
    </xf>
    <xf numFmtId="176" fontId="6" fillId="0" borderId="22" xfId="2" applyNumberFormat="1" applyFont="1" applyBorder="1" applyAlignment="1">
      <alignment horizontal="right" vertical="center"/>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xf>
    <xf numFmtId="177" fontId="7" fillId="0" borderId="28" xfId="3" applyNumberFormat="1" applyFont="1" applyBorder="1" applyAlignment="1">
      <alignment horizontal="right" vertical="center"/>
    </xf>
    <xf numFmtId="177" fontId="7" fillId="0" borderId="29" xfId="3" applyNumberFormat="1" applyFont="1" applyBorder="1" applyAlignment="1">
      <alignment horizontal="right" vertical="center"/>
    </xf>
    <xf numFmtId="0" fontId="7" fillId="0" borderId="39" xfId="3" applyFont="1" applyBorder="1">
      <alignment vertical="center"/>
    </xf>
    <xf numFmtId="177" fontId="7" fillId="0" borderId="33" xfId="3" applyNumberFormat="1" applyFont="1" applyBorder="1" applyAlignment="1">
      <alignment horizontal="right" vertical="center"/>
    </xf>
    <xf numFmtId="177" fontId="7" fillId="0" borderId="34" xfId="3" applyNumberFormat="1" applyFont="1" applyBorder="1" applyAlignment="1">
      <alignment horizontal="right" vertical="center"/>
    </xf>
    <xf numFmtId="177" fontId="7" fillId="0" borderId="35" xfId="3" applyNumberFormat="1" applyFont="1" applyBorder="1" applyAlignment="1">
      <alignment horizontal="right" vertical="center"/>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xf>
    <xf numFmtId="177" fontId="7" fillId="0" borderId="21" xfId="3" applyNumberFormat="1" applyFont="1" applyBorder="1" applyAlignment="1">
      <alignment horizontal="right" vertical="center"/>
    </xf>
    <xf numFmtId="177" fontId="7" fillId="0" borderId="22" xfId="3" applyNumberFormat="1" applyFont="1" applyBorder="1" applyAlignment="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xf>
    <xf numFmtId="177" fontId="7" fillId="0" borderId="28" xfId="4" applyNumberFormat="1" applyFont="1" applyBorder="1" applyAlignment="1">
      <alignment horizontal="right" vertical="center"/>
    </xf>
    <xf numFmtId="177" fontId="7" fillId="0" borderId="29" xfId="4" applyNumberFormat="1" applyFont="1" applyBorder="1" applyAlignment="1">
      <alignment horizontal="right" vertical="center"/>
    </xf>
    <xf numFmtId="0" fontId="7" fillId="0" borderId="39" xfId="4" applyFont="1" applyBorder="1">
      <alignment vertical="center"/>
    </xf>
    <xf numFmtId="177" fontId="7" fillId="0" borderId="33" xfId="4" applyNumberFormat="1" applyFont="1" applyBorder="1" applyAlignment="1">
      <alignment horizontal="right" vertical="center"/>
    </xf>
    <xf numFmtId="177" fontId="7" fillId="0" borderId="34" xfId="4" applyNumberFormat="1" applyFont="1" applyBorder="1" applyAlignment="1">
      <alignment horizontal="right" vertical="center"/>
    </xf>
    <xf numFmtId="177" fontId="7" fillId="0" borderId="35" xfId="4" applyNumberFormat="1" applyFont="1" applyBorder="1" applyAlignment="1">
      <alignment horizontal="right" vertical="center"/>
    </xf>
    <xf numFmtId="0" fontId="7" fillId="0" borderId="41" xfId="4" applyFont="1" applyBorder="1">
      <alignment vertical="center"/>
    </xf>
    <xf numFmtId="0" fontId="7" fillId="0" borderId="45"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xf>
    <xf numFmtId="177" fontId="7" fillId="0" borderId="21" xfId="4" applyNumberFormat="1" applyFont="1" applyBorder="1" applyAlignment="1">
      <alignment horizontal="right" vertical="center"/>
    </xf>
    <xf numFmtId="177" fontId="7" fillId="0" borderId="22" xfId="4" applyNumberFormat="1" applyFont="1" applyBorder="1" applyAlignment="1">
      <alignment horizontal="righ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51" xfId="5" applyNumberFormat="1" applyFont="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Border="1" applyAlignment="1">
      <alignment vertical="center"/>
    </xf>
    <xf numFmtId="179" fontId="9" fillId="0" borderId="54" xfId="5" applyNumberFormat="1" applyFont="1" applyBorder="1" applyAlignment="1">
      <alignment vertical="center"/>
    </xf>
    <xf numFmtId="180" fontId="9" fillId="0" borderId="52" xfId="5" applyNumberFormat="1" applyFont="1" applyBorder="1" applyAlignment="1">
      <alignment vertical="center"/>
    </xf>
    <xf numFmtId="179" fontId="9" fillId="0" borderId="55" xfId="5" applyNumberFormat="1" applyFont="1" applyBorder="1" applyAlignment="1">
      <alignment vertical="center"/>
    </xf>
    <xf numFmtId="180" fontId="9" fillId="0" borderId="56" xfId="5" applyNumberFormat="1" applyFont="1" applyBorder="1" applyAlignment="1">
      <alignment vertical="center"/>
    </xf>
    <xf numFmtId="180" fontId="9" fillId="0" borderId="53" xfId="5" applyNumberFormat="1" applyFont="1" applyBorder="1" applyAlignment="1">
      <alignment vertical="center"/>
    </xf>
    <xf numFmtId="179" fontId="9" fillId="0" borderId="53" xfId="5" applyNumberFormat="1" applyFont="1" applyBorder="1" applyAlignment="1">
      <alignment vertical="center" wrapText="1"/>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lignment vertical="center"/>
    </xf>
    <xf numFmtId="49" fontId="14" fillId="0" borderId="0" xfId="26" applyNumberFormat="1" applyFont="1">
      <alignment vertical="center"/>
    </xf>
    <xf numFmtId="0" fontId="16" fillId="0" borderId="0" xfId="26" applyFont="1">
      <alignment vertical="center"/>
    </xf>
    <xf numFmtId="0" fontId="17" fillId="0" borderId="0" xfId="26" applyFont="1">
      <alignment vertical="center"/>
    </xf>
    <xf numFmtId="0" fontId="14" fillId="0" borderId="36" xfId="26" applyFont="1" applyBorder="1" applyAlignment="1">
      <alignment horizontal="left" vertical="center"/>
    </xf>
    <xf numFmtId="0" fontId="14" fillId="0" borderId="8" xfId="26" applyFont="1" applyBorder="1" applyAlignment="1">
      <alignment horizontal="left" vertical="center"/>
    </xf>
    <xf numFmtId="0" fontId="14" fillId="0" borderId="9" xfId="26" applyFont="1" applyBorder="1" applyAlignment="1">
      <alignment horizontal="left" vertical="center"/>
    </xf>
    <xf numFmtId="184" fontId="14" fillId="0" borderId="36" xfId="26" applyNumberFormat="1" applyFont="1" applyBorder="1" applyAlignment="1">
      <alignment horizontal="right" vertical="center"/>
    </xf>
    <xf numFmtId="184" fontId="14" fillId="0" borderId="8" xfId="26" applyNumberFormat="1" applyFont="1" applyBorder="1" applyAlignment="1">
      <alignment horizontal="right" vertical="center"/>
    </xf>
    <xf numFmtId="184" fontId="14" fillId="0" borderId="9" xfId="26" applyNumberFormat="1" applyFont="1" applyBorder="1" applyAlignment="1">
      <alignment horizontal="right" vertical="center"/>
    </xf>
    <xf numFmtId="0" fontId="13" fillId="0" borderId="45" xfId="27" applyFont="1" applyBorder="1">
      <alignment vertical="center"/>
    </xf>
    <xf numFmtId="184" fontId="14" fillId="0" borderId="36" xfId="26" applyNumberFormat="1" applyFont="1" applyBorder="1">
      <alignment vertical="center"/>
    </xf>
    <xf numFmtId="184" fontId="14" fillId="0" borderId="8" xfId="26" applyNumberFormat="1" applyFont="1" applyBorder="1">
      <alignment vertical="center"/>
    </xf>
    <xf numFmtId="184" fontId="14" fillId="0" borderId="9" xfId="26" applyNumberFormat="1" applyFont="1" applyBorder="1">
      <alignment vertical="center"/>
    </xf>
    <xf numFmtId="0" fontId="14" fillId="0" borderId="7" xfId="26" applyFont="1" applyBorder="1" applyAlignment="1">
      <alignment horizontal="left" vertical="center"/>
    </xf>
    <xf numFmtId="0" fontId="13" fillId="0" borderId="68" xfId="27" applyFont="1" applyBorder="1" applyAlignment="1">
      <alignment horizontal="center" vertical="center"/>
    </xf>
    <xf numFmtId="0" fontId="14" fillId="0" borderId="7" xfId="26" applyFont="1" applyBorder="1" applyAlignment="1">
      <alignment horizontal="center" vertical="center"/>
    </xf>
    <xf numFmtId="0" fontId="14" fillId="0" borderId="71" xfId="26" applyFont="1" applyBorder="1" applyAlignment="1">
      <alignment horizontal="center" vertical="center"/>
    </xf>
    <xf numFmtId="0" fontId="19" fillId="0" borderId="72" xfId="26" applyFont="1" applyBorder="1" applyAlignment="1">
      <alignment vertical="center" wrapText="1"/>
    </xf>
    <xf numFmtId="0" fontId="19" fillId="0" borderId="73" xfId="26" applyFont="1" applyBorder="1" applyAlignment="1">
      <alignment vertical="center" wrapText="1"/>
    </xf>
    <xf numFmtId="181" fontId="14" fillId="0" borderId="71" xfId="26" applyNumberFormat="1" applyFont="1" applyBorder="1">
      <alignment vertical="center"/>
    </xf>
    <xf numFmtId="181" fontId="14" fillId="0" borderId="72" xfId="26" applyNumberFormat="1" applyFont="1" applyBorder="1">
      <alignment vertical="center"/>
    </xf>
    <xf numFmtId="181" fontId="14" fillId="0" borderId="73" xfId="26" applyNumberFormat="1" applyFont="1" applyBorder="1">
      <alignment vertical="center"/>
    </xf>
    <xf numFmtId="0" fontId="14" fillId="0" borderId="7" xfId="26" applyFont="1" applyBorder="1">
      <alignment vertical="center"/>
    </xf>
    <xf numFmtId="0" fontId="14" fillId="0" borderId="62" xfId="26" applyFont="1" applyBorder="1">
      <alignment vertical="center"/>
    </xf>
    <xf numFmtId="49" fontId="14" fillId="0" borderId="7" xfId="26" applyNumberFormat="1" applyFont="1" applyBorder="1">
      <alignment vertical="center"/>
    </xf>
    <xf numFmtId="0" fontId="14" fillId="0" borderId="0" xfId="26" applyFont="1" applyAlignment="1">
      <alignment horizontal="center" vertical="center"/>
    </xf>
    <xf numFmtId="49" fontId="14" fillId="0" borderId="0" xfId="26" applyNumberFormat="1" applyFont="1" applyAlignment="1">
      <alignment horizontal="center" vertical="center"/>
    </xf>
    <xf numFmtId="0" fontId="14" fillId="0" borderId="62" xfId="26" applyFont="1" applyBorder="1" applyAlignment="1">
      <alignment horizontal="center" vertical="center"/>
    </xf>
    <xf numFmtId="0" fontId="14" fillId="0" borderId="71" xfId="26" applyFont="1" applyBorder="1">
      <alignment vertical="center"/>
    </xf>
    <xf numFmtId="0" fontId="14" fillId="0" borderId="72" xfId="26" applyFont="1" applyBorder="1">
      <alignment vertical="center"/>
    </xf>
    <xf numFmtId="0" fontId="14" fillId="0" borderId="73" xfId="26" applyFont="1" applyBorder="1">
      <alignment vertical="center"/>
    </xf>
    <xf numFmtId="0" fontId="14" fillId="0" borderId="0" xfId="28">
      <alignment vertical="center"/>
    </xf>
    <xf numFmtId="49" fontId="22" fillId="0" borderId="0" xfId="29" applyNumberFormat="1" applyFont="1">
      <alignment vertical="center"/>
    </xf>
    <xf numFmtId="49" fontId="14" fillId="0" borderId="0" xfId="29" applyNumberFormat="1" applyFont="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Alignment="1">
      <alignment horizontal="center" vertical="center" wrapText="1"/>
    </xf>
    <xf numFmtId="0" fontId="14" fillId="0" borderId="0" xfId="29" applyFont="1" applyAlignment="1">
      <alignment horizontal="center" vertical="center"/>
    </xf>
    <xf numFmtId="0" fontId="14" fillId="0" borderId="49" xfId="29" applyFont="1" applyBorder="1" applyAlignment="1">
      <alignment horizontal="center" vertical="center" wrapText="1"/>
    </xf>
    <xf numFmtId="0" fontId="13" fillId="0" borderId="0" xfId="29" applyFont="1">
      <alignment vertical="center"/>
    </xf>
    <xf numFmtId="49" fontId="14" fillId="5" borderId="0" xfId="30" applyNumberFormat="1" applyFont="1" applyFill="1">
      <alignment vertical="center"/>
    </xf>
    <xf numFmtId="0" fontId="14" fillId="5" borderId="0" xfId="30" applyFont="1" applyFill="1">
      <alignment vertical="center"/>
    </xf>
    <xf numFmtId="0" fontId="14" fillId="5" borderId="72" xfId="30" applyFont="1" applyFill="1" applyBorder="1">
      <alignment vertical="center"/>
    </xf>
    <xf numFmtId="0" fontId="1" fillId="5" borderId="0" xfId="31" applyFill="1">
      <alignment vertical="center"/>
    </xf>
    <xf numFmtId="0" fontId="1" fillId="0" borderId="0" xfId="31">
      <alignment vertical="center"/>
    </xf>
    <xf numFmtId="0" fontId="24" fillId="5" borderId="0" xfId="30" applyFont="1" applyFill="1">
      <alignment vertical="center"/>
    </xf>
    <xf numFmtId="0" fontId="26" fillId="5" borderId="0" xfId="30" applyFont="1" applyFill="1">
      <alignment vertical="center"/>
    </xf>
    <xf numFmtId="0" fontId="27" fillId="5" borderId="0" xfId="30" applyFont="1" applyFill="1">
      <alignment vertical="center"/>
    </xf>
    <xf numFmtId="0" fontId="27" fillId="5" borderId="0" xfId="31" applyFont="1" applyFill="1">
      <alignment vertical="center"/>
    </xf>
    <xf numFmtId="0" fontId="27" fillId="0" borderId="0" xfId="31" applyFont="1">
      <alignment vertical="center"/>
    </xf>
    <xf numFmtId="0" fontId="26" fillId="0" borderId="97" xfId="30" applyFont="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26" fillId="0" borderId="144" xfId="30" applyFont="1" applyBorder="1" applyAlignment="1" applyProtection="1">
      <alignment horizontal="center" vertical="center" shrinkToFit="1"/>
      <protection locked="0"/>
    </xf>
    <xf numFmtId="0" fontId="26" fillId="5" borderId="0" xfId="30" applyFont="1" applyFill="1" applyAlignment="1">
      <alignment horizontal="center" vertical="center" shrinkToFit="1"/>
    </xf>
    <xf numFmtId="0" fontId="26" fillId="5" borderId="0" xfId="30" applyFont="1" applyFill="1" applyAlignment="1">
      <alignment horizontal="left" vertical="center" shrinkToFit="1"/>
    </xf>
    <xf numFmtId="177" fontId="26" fillId="5" borderId="0" xfId="30" applyNumberFormat="1" applyFont="1" applyFill="1" applyAlignment="1">
      <alignment horizontal="right" vertical="center" shrinkToFit="1"/>
    </xf>
    <xf numFmtId="177" fontId="26" fillId="5" borderId="0" xfId="30" applyNumberFormat="1" applyFont="1" applyFill="1" applyAlignment="1">
      <alignment horizontal="left" vertical="center" shrinkToFit="1"/>
    </xf>
    <xf numFmtId="0" fontId="26" fillId="5" borderId="72" xfId="30" applyFont="1" applyFill="1" applyBorder="1">
      <alignment vertical="center"/>
    </xf>
    <xf numFmtId="0" fontId="26" fillId="5" borderId="72" xfId="30" applyFont="1" applyFill="1" applyBorder="1" applyAlignment="1">
      <alignment horizontal="center" vertical="center"/>
    </xf>
    <xf numFmtId="0" fontId="26" fillId="5" borderId="31" xfId="30" applyFont="1" applyFill="1" applyBorder="1">
      <alignment vertical="center"/>
    </xf>
    <xf numFmtId="0" fontId="26" fillId="5" borderId="11" xfId="30" applyFont="1" applyFill="1" applyBorder="1">
      <alignment vertical="center"/>
    </xf>
    <xf numFmtId="0" fontId="26" fillId="5" borderId="12" xfId="30" applyFont="1" applyFill="1" applyBorder="1">
      <alignment vertical="center"/>
    </xf>
    <xf numFmtId="0" fontId="26" fillId="5" borderId="62" xfId="30" applyFont="1" applyFill="1" applyBorder="1">
      <alignment vertical="center"/>
    </xf>
    <xf numFmtId="0" fontId="26" fillId="5" borderId="0" xfId="30" applyFont="1" applyFill="1" applyAlignment="1">
      <alignment horizontal="center" vertical="center"/>
    </xf>
    <xf numFmtId="0" fontId="27" fillId="5" borderId="0" xfId="30" applyFont="1" applyFill="1" applyAlignment="1">
      <alignment horizontal="center" vertical="center"/>
    </xf>
    <xf numFmtId="0" fontId="27" fillId="5" borderId="7" xfId="30" applyFont="1" applyFill="1" applyBorder="1">
      <alignment vertical="center"/>
    </xf>
    <xf numFmtId="0" fontId="29" fillId="5" borderId="0" xfId="31" applyFont="1" applyFill="1">
      <alignment vertical="center"/>
    </xf>
    <xf numFmtId="0" fontId="8" fillId="5" borderId="0" xfId="5" applyFill="1" applyProtection="1">
      <protection hidden="1"/>
    </xf>
    <xf numFmtId="0" fontId="8" fillId="5" borderId="0" xfId="5" applyFill="1"/>
    <xf numFmtId="0" fontId="1" fillId="0" borderId="0" xfId="34" applyFont="1">
      <alignment vertical="center"/>
    </xf>
    <xf numFmtId="0" fontId="26" fillId="0" borderId="41" xfId="34" applyFont="1" applyBorder="1">
      <alignment vertical="center"/>
    </xf>
    <xf numFmtId="0" fontId="1" fillId="0" borderId="12" xfId="34" applyFont="1" applyBorder="1">
      <alignment vertical="center"/>
    </xf>
    <xf numFmtId="0" fontId="1" fillId="0" borderId="46" xfId="34" applyFont="1" applyBorder="1">
      <alignment vertical="center"/>
    </xf>
    <xf numFmtId="0" fontId="1" fillId="0" borderId="60" xfId="34" applyFont="1" applyBorder="1">
      <alignment vertical="center"/>
    </xf>
    <xf numFmtId="178" fontId="3" fillId="0" borderId="0" xfId="34" applyNumberFormat="1" applyFont="1">
      <alignment vertical="center"/>
    </xf>
    <xf numFmtId="0" fontId="1" fillId="0" borderId="38" xfId="34" applyFont="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lignment vertical="center"/>
    </xf>
    <xf numFmtId="178" fontId="3" fillId="0" borderId="39" xfId="34" applyNumberFormat="1" applyFont="1" applyBorder="1">
      <alignment vertical="center"/>
    </xf>
    <xf numFmtId="178" fontId="3" fillId="0" borderId="31" xfId="34" applyNumberFormat="1" applyFont="1" applyBorder="1">
      <alignment vertical="center"/>
    </xf>
    <xf numFmtId="178" fontId="3" fillId="0" borderId="42" xfId="34" applyNumberFormat="1" applyFont="1" applyBorder="1">
      <alignment vertical="center"/>
    </xf>
    <xf numFmtId="178" fontId="3" fillId="0" borderId="34" xfId="34" applyNumberFormat="1" applyFont="1" applyBorder="1" applyAlignment="1">
      <alignment horizontal="center" vertical="center"/>
    </xf>
    <xf numFmtId="178" fontId="3" fillId="0" borderId="186" xfId="34" applyNumberFormat="1" applyFont="1" applyBorder="1" applyAlignment="1">
      <alignment horizontal="center" vertical="center"/>
    </xf>
    <xf numFmtId="178" fontId="3" fillId="0" borderId="47" xfId="34" applyNumberFormat="1" applyFont="1" applyBorder="1" applyAlignment="1">
      <alignment horizontal="center" vertical="center"/>
    </xf>
    <xf numFmtId="178" fontId="3" fillId="0" borderId="0" xfId="34" applyNumberFormat="1" applyFont="1" applyAlignment="1">
      <alignment horizontal="center" vertical="center"/>
    </xf>
    <xf numFmtId="178" fontId="3" fillId="0" borderId="60" xfId="34" applyNumberFormat="1" applyFont="1" applyBorder="1">
      <alignment vertical="center"/>
    </xf>
    <xf numFmtId="191" fontId="9" fillId="0" borderId="34" xfId="34" applyNumberFormat="1" applyFont="1" applyBorder="1" applyAlignment="1">
      <alignment horizontal="right" vertical="center" shrinkToFit="1"/>
    </xf>
    <xf numFmtId="191" fontId="9" fillId="0" borderId="186" xfId="34" applyNumberFormat="1" applyFont="1" applyBorder="1" applyAlignment="1">
      <alignment horizontal="right" vertical="center" shrinkToFit="1"/>
    </xf>
    <xf numFmtId="191" fontId="3" fillId="0" borderId="47" xfId="34" applyNumberFormat="1" applyFont="1" applyBorder="1" applyAlignment="1">
      <alignment horizontal="right" vertical="center" shrinkToFit="1"/>
    </xf>
    <xf numFmtId="178" fontId="3" fillId="0" borderId="38" xfId="34" applyNumberFormat="1" applyFont="1" applyBorder="1">
      <alignment vertical="center"/>
    </xf>
    <xf numFmtId="188" fontId="9" fillId="0" borderId="34" xfId="34" applyNumberFormat="1" applyFont="1" applyBorder="1" applyAlignment="1">
      <alignment horizontal="right" vertical="center" shrinkToFit="1"/>
    </xf>
    <xf numFmtId="188" fontId="9" fillId="0" borderId="186" xfId="34" applyNumberFormat="1" applyFont="1" applyBorder="1" applyAlignment="1">
      <alignment horizontal="right" vertical="center" shrinkToFit="1"/>
    </xf>
    <xf numFmtId="188" fontId="3" fillId="0" borderId="47" xfId="34" applyNumberFormat="1" applyFont="1" applyBorder="1" applyAlignment="1">
      <alignment horizontal="right" vertical="center" shrinkToFit="1"/>
    </xf>
    <xf numFmtId="178" fontId="3" fillId="0" borderId="37" xfId="34" applyNumberFormat="1" applyFont="1" applyBorder="1">
      <alignment vertical="center"/>
    </xf>
    <xf numFmtId="178" fontId="3" fillId="0" borderId="49" xfId="34" applyNumberFormat="1" applyFont="1" applyBorder="1">
      <alignment vertical="center"/>
    </xf>
    <xf numFmtId="190" fontId="3" fillId="0" borderId="49" xfId="34" applyNumberFormat="1" applyFont="1" applyBorder="1">
      <alignment vertical="center"/>
    </xf>
    <xf numFmtId="178" fontId="3" fillId="0" borderId="40" xfId="34" applyNumberFormat="1" applyFont="1" applyBorder="1">
      <alignment vertical="center"/>
    </xf>
    <xf numFmtId="0" fontId="1" fillId="0" borderId="46" xfId="34" applyFont="1" applyBorder="1" applyAlignment="1"/>
    <xf numFmtId="0" fontId="1" fillId="0" borderId="38" xfId="34" applyFont="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Border="1" applyAlignment="1">
      <alignment horizontal="right" vertical="center"/>
    </xf>
    <xf numFmtId="177" fontId="3" fillId="0" borderId="186" xfId="34" applyNumberFormat="1" applyFont="1" applyBorder="1" applyAlignment="1">
      <alignment horizontal="right" vertical="center"/>
    </xf>
    <xf numFmtId="188" fontId="3" fillId="0" borderId="47" xfId="34" applyNumberFormat="1" applyFont="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Alignment="1"/>
    <xf numFmtId="0" fontId="1" fillId="0" borderId="0" xfId="34" applyFont="1" applyAlignment="1"/>
    <xf numFmtId="190" fontId="3" fillId="0" borderId="12" xfId="34" applyNumberFormat="1" applyFont="1" applyBorder="1">
      <alignment vertical="center"/>
    </xf>
    <xf numFmtId="0" fontId="1" fillId="0" borderId="49" xfId="34" applyFont="1" applyBorder="1">
      <alignment vertical="center"/>
    </xf>
    <xf numFmtId="0" fontId="26" fillId="0" borderId="60" xfId="34" applyFont="1" applyBorder="1">
      <alignment vertical="center"/>
    </xf>
    <xf numFmtId="0" fontId="1" fillId="0" borderId="49" xfId="35" applyFont="1" applyBorder="1">
      <alignment vertical="center"/>
    </xf>
    <xf numFmtId="190" fontId="3" fillId="0" borderId="49" xfId="35" applyNumberFormat="1" applyFont="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51" xfId="37" applyNumberFormat="1" applyFont="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Border="1" applyAlignment="1">
      <alignment horizontal="right" vertical="center"/>
    </xf>
    <xf numFmtId="177" fontId="9" fillId="0" borderId="54" xfId="37" applyNumberFormat="1" applyFont="1" applyBorder="1" applyAlignment="1">
      <alignment horizontal="right" vertical="center"/>
    </xf>
    <xf numFmtId="188" fontId="9" fillId="0" borderId="52" xfId="37" applyNumberFormat="1" applyFont="1" applyBorder="1" applyAlignment="1">
      <alignment horizontal="right" vertical="center"/>
    </xf>
    <xf numFmtId="177" fontId="9" fillId="0" borderId="55" xfId="37" applyNumberFormat="1" applyFont="1" applyBorder="1" applyAlignment="1">
      <alignment horizontal="right" vertical="center"/>
    </xf>
    <xf numFmtId="188" fontId="9" fillId="0" borderId="56" xfId="37" applyNumberFormat="1" applyFont="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Border="1" applyAlignment="1">
      <alignment horizontal="right" vertical="center" wrapText="1"/>
    </xf>
    <xf numFmtId="178" fontId="9" fillId="0" borderId="46" xfId="36" applyNumberFormat="1" applyFont="1" applyBorder="1" applyAlignment="1">
      <alignment horizontal="center" vertical="center"/>
    </xf>
    <xf numFmtId="188" fontId="9" fillId="0" borderId="12" xfId="37" applyNumberFormat="1" applyFont="1" applyBorder="1" applyAlignment="1">
      <alignment horizontal="right" vertical="center"/>
    </xf>
    <xf numFmtId="0" fontId="1" fillId="0" borderId="37" xfId="34" applyFont="1" applyBorder="1">
      <alignment vertical="center"/>
    </xf>
    <xf numFmtId="0" fontId="1" fillId="0" borderId="40" xfId="34" applyFont="1" applyBorder="1">
      <alignment vertical="center"/>
    </xf>
    <xf numFmtId="0" fontId="30" fillId="5" borderId="0" xfId="5" applyFont="1" applyFill="1"/>
    <xf numFmtId="0" fontId="1" fillId="0" borderId="41" xfId="34" applyFont="1" applyBorder="1">
      <alignment vertical="center"/>
    </xf>
    <xf numFmtId="190" fontId="1" fillId="0" borderId="12" xfId="34" applyNumberFormat="1" applyFont="1" applyBorder="1">
      <alignment vertical="center"/>
    </xf>
    <xf numFmtId="0" fontId="26" fillId="0" borderId="0" xfId="34" applyFont="1">
      <alignment vertical="center"/>
    </xf>
    <xf numFmtId="0" fontId="1" fillId="0" borderId="31" xfId="34" applyFont="1" applyBorder="1">
      <alignment vertical="center"/>
    </xf>
    <xf numFmtId="178" fontId="31" fillId="0" borderId="0" xfId="34" applyNumberFormat="1" applyFont="1">
      <alignment vertical="center"/>
    </xf>
    <xf numFmtId="178" fontId="1" fillId="0" borderId="0" xfId="34" applyNumberFormat="1" applyFont="1">
      <alignment vertical="center"/>
    </xf>
    <xf numFmtId="179" fontId="1" fillId="5" borderId="0" xfId="35" applyNumberFormat="1" applyFont="1" applyFill="1" applyAlignment="1">
      <alignment vertical="center" wrapText="1"/>
    </xf>
    <xf numFmtId="179" fontId="1" fillId="5" borderId="34" xfId="35" applyNumberFormat="1" applyFont="1" applyFill="1" applyBorder="1" applyAlignment="1">
      <alignment horizontal="center" vertical="center" wrapText="1"/>
    </xf>
    <xf numFmtId="178" fontId="1" fillId="0" borderId="60" xfId="34" applyNumberFormat="1" applyFont="1" applyBorder="1">
      <alignment vertical="center"/>
    </xf>
    <xf numFmtId="178" fontId="1" fillId="0" borderId="38" xfId="34" applyNumberFormat="1" applyFont="1" applyBorder="1">
      <alignment vertical="center"/>
    </xf>
    <xf numFmtId="192" fontId="1" fillId="0" borderId="0" xfId="34" applyNumberFormat="1" applyFont="1">
      <alignment vertical="center"/>
    </xf>
    <xf numFmtId="178" fontId="1" fillId="0" borderId="37" xfId="34" applyNumberFormat="1" applyFont="1" applyBorder="1">
      <alignment vertical="center"/>
    </xf>
    <xf numFmtId="178" fontId="1" fillId="0" borderId="49" xfId="34" applyNumberFormat="1" applyFont="1" applyBorder="1">
      <alignment vertical="center"/>
    </xf>
    <xf numFmtId="190" fontId="1" fillId="0" borderId="49" xfId="34" applyNumberFormat="1" applyFont="1" applyBorder="1">
      <alignment vertical="center"/>
    </xf>
    <xf numFmtId="178" fontId="1" fillId="0" borderId="40" xfId="34" applyNumberFormat="1" applyFont="1" applyBorder="1">
      <alignment vertical="center"/>
    </xf>
    <xf numFmtId="178" fontId="8" fillId="0" borderId="0" xfId="36" applyNumberFormat="1" applyAlignment="1">
      <alignment vertical="center"/>
    </xf>
    <xf numFmtId="177" fontId="8" fillId="0" borderId="0" xfId="37" applyNumberFormat="1" applyAlignment="1">
      <alignment horizontal="right" vertical="center"/>
    </xf>
    <xf numFmtId="188" fontId="8" fillId="0" borderId="0" xfId="37" applyNumberFormat="1" applyAlignment="1">
      <alignment horizontal="right" vertical="center"/>
    </xf>
    <xf numFmtId="178" fontId="1" fillId="5" borderId="0" xfId="34" applyNumberFormat="1" applyFont="1" applyFill="1" applyAlignment="1">
      <alignment vertical="center" wrapText="1"/>
    </xf>
    <xf numFmtId="178" fontId="8" fillId="0" borderId="0" xfId="36" applyNumberFormat="1" applyAlignment="1">
      <alignment horizontal="center" vertical="center"/>
    </xf>
    <xf numFmtId="188" fontId="1" fillId="0" borderId="0" xfId="34" applyNumberFormat="1" applyFont="1">
      <alignment vertical="center"/>
    </xf>
    <xf numFmtId="0" fontId="32" fillId="0" borderId="0" xfId="38" applyFont="1">
      <alignment vertical="center"/>
    </xf>
    <xf numFmtId="180" fontId="1" fillId="0" borderId="0" xfId="34" applyNumberFormat="1" applyFont="1">
      <alignment vertical="center"/>
    </xf>
    <xf numFmtId="0" fontId="14" fillId="0" borderId="36" xfId="26" applyFont="1" applyBorder="1" applyAlignment="1">
      <alignment horizontal="center" vertical="center"/>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3" fillId="0" borderId="36" xfId="15" applyFont="1" applyBorder="1" applyAlignment="1">
      <alignment horizontal="left" vertical="center"/>
    </xf>
    <xf numFmtId="0" fontId="13" fillId="0" borderId="8" xfId="15" applyFont="1" applyBorder="1" applyAlignment="1">
      <alignment horizontal="left" vertical="center"/>
    </xf>
    <xf numFmtId="0" fontId="13" fillId="0" borderId="9" xfId="15" applyFont="1" applyBorder="1" applyAlignment="1">
      <alignment horizontal="left" vertical="center"/>
    </xf>
    <xf numFmtId="178" fontId="14" fillId="0" borderId="36" xfId="26" applyNumberFormat="1" applyFont="1" applyBorder="1" applyAlignment="1">
      <alignment horizontal="right" vertical="center"/>
    </xf>
    <xf numFmtId="178" fontId="14" fillId="0" borderId="8" xfId="26" applyNumberFormat="1" applyFont="1" applyBorder="1" applyAlignment="1">
      <alignment horizontal="right" vertical="center"/>
    </xf>
    <xf numFmtId="178" fontId="14" fillId="0" borderId="9" xfId="26" applyNumberFormat="1" applyFont="1" applyBorder="1" applyAlignment="1">
      <alignment horizontal="right" vertical="center"/>
    </xf>
    <xf numFmtId="0" fontId="14" fillId="0" borderId="36" xfId="26" applyFont="1" applyBorder="1" applyAlignment="1">
      <alignment horizontal="left" vertical="center"/>
    </xf>
    <xf numFmtId="0" fontId="14" fillId="0" borderId="8" xfId="26" applyFont="1" applyBorder="1" applyAlignment="1">
      <alignment horizontal="left" vertical="center"/>
    </xf>
    <xf numFmtId="0" fontId="14" fillId="0" borderId="9" xfId="26" applyFont="1" applyBorder="1" applyAlignment="1">
      <alignment horizontal="left" vertical="center"/>
    </xf>
    <xf numFmtId="181" fontId="14" fillId="0" borderId="36" xfId="26" applyNumberFormat="1" applyFont="1" applyBorder="1" applyAlignment="1">
      <alignment horizontal="right" vertical="center"/>
    </xf>
    <xf numFmtId="181" fontId="14" fillId="0" borderId="8" xfId="26" applyNumberFormat="1" applyFont="1" applyBorder="1" applyAlignment="1">
      <alignment horizontal="right" vertical="center"/>
    </xf>
    <xf numFmtId="181" fontId="14" fillId="0" borderId="9" xfId="26" applyNumberFormat="1" applyFont="1" applyBorder="1" applyAlignment="1">
      <alignment horizontal="right" vertical="center"/>
    </xf>
    <xf numFmtId="49" fontId="15" fillId="0" borderId="0" xfId="26" applyNumberFormat="1" applyFont="1" applyAlignment="1">
      <alignment horizontal="center" vertical="center"/>
    </xf>
    <xf numFmtId="0" fontId="14" fillId="0" borderId="4" xfId="26" applyFont="1" applyBorder="1" applyAlignment="1">
      <alignment horizontal="center" vertical="center"/>
    </xf>
    <xf numFmtId="0" fontId="14" fillId="0" borderId="23" xfId="26" applyFont="1" applyBorder="1" applyAlignment="1">
      <alignment horizontal="center" vertical="center"/>
    </xf>
    <xf numFmtId="0" fontId="14" fillId="0" borderId="5" xfId="26" applyFont="1" applyBorder="1" applyAlignment="1">
      <alignment horizontal="center" vertical="center"/>
    </xf>
    <xf numFmtId="0" fontId="14" fillId="0" borderId="58" xfId="26" applyFont="1" applyBorder="1" applyAlignment="1">
      <alignment horizontal="center" vertical="center"/>
    </xf>
    <xf numFmtId="0" fontId="14" fillId="0" borderId="38" xfId="26" applyFont="1" applyBorder="1" applyAlignment="1">
      <alignment horizontal="center" vertical="center"/>
    </xf>
    <xf numFmtId="0" fontId="14" fillId="0" borderId="59" xfId="26" applyFont="1" applyBorder="1" applyAlignment="1">
      <alignment horizontal="center" vertical="center"/>
    </xf>
    <xf numFmtId="0" fontId="14" fillId="0" borderId="64" xfId="26" applyFont="1" applyBorder="1" applyAlignment="1">
      <alignment horizontal="center" vertical="center"/>
    </xf>
    <xf numFmtId="0" fontId="14" fillId="0" borderId="40" xfId="26" applyFont="1" applyBorder="1" applyAlignment="1">
      <alignment horizontal="center" vertical="center"/>
    </xf>
    <xf numFmtId="0" fontId="14" fillId="0" borderId="45" xfId="26" applyFont="1" applyBorder="1" applyAlignment="1">
      <alignment horizontal="center" vertical="center"/>
    </xf>
    <xf numFmtId="0" fontId="14" fillId="0" borderId="57" xfId="26" applyFont="1" applyBorder="1" applyAlignment="1">
      <alignment horizontal="center" vertical="center"/>
    </xf>
    <xf numFmtId="0" fontId="14" fillId="0" borderId="10" xfId="26" applyFont="1" applyBorder="1" applyAlignment="1">
      <alignment horizontal="center" vertical="center"/>
    </xf>
    <xf numFmtId="0" fontId="14" fillId="0" borderId="60" xfId="26" applyFont="1" applyBorder="1" applyAlignment="1">
      <alignment horizontal="center" vertical="center"/>
    </xf>
    <xf numFmtId="0" fontId="14" fillId="0" borderId="61" xfId="26" applyFont="1" applyBorder="1" applyAlignment="1">
      <alignment horizontal="center" vertical="center"/>
    </xf>
    <xf numFmtId="0" fontId="14" fillId="0" borderId="37" xfId="26" applyFont="1" applyBorder="1" applyAlignment="1">
      <alignment horizontal="center" vertical="center"/>
    </xf>
    <xf numFmtId="0" fontId="14" fillId="0" borderId="65" xfId="26" applyFont="1" applyBorder="1" applyAlignment="1">
      <alignment horizontal="center" vertical="center"/>
    </xf>
    <xf numFmtId="0" fontId="14" fillId="0" borderId="7" xfId="26" applyFont="1" applyBorder="1" applyAlignment="1">
      <alignment horizontal="center" vertical="center"/>
    </xf>
    <xf numFmtId="0" fontId="14" fillId="0" borderId="0" xfId="26" applyFont="1" applyAlignment="1">
      <alignment horizontal="center" vertical="center"/>
    </xf>
    <xf numFmtId="0" fontId="14" fillId="0" borderId="24" xfId="26" applyFont="1" applyBorder="1" applyAlignment="1">
      <alignment horizontal="center" vertical="center"/>
    </xf>
    <xf numFmtId="0" fontId="14" fillId="0" borderId="49" xfId="26" applyFont="1" applyBorder="1" applyAlignment="1">
      <alignment horizontal="center" vertical="center"/>
    </xf>
    <xf numFmtId="0" fontId="14" fillId="0" borderId="62" xfId="26" applyFont="1" applyBorder="1" applyAlignment="1">
      <alignment horizontal="center" vertical="center"/>
    </xf>
    <xf numFmtId="0" fontId="14" fillId="0" borderId="63" xfId="26" applyFont="1" applyBorder="1" applyAlignment="1">
      <alignment horizontal="center" vertical="center"/>
    </xf>
    <xf numFmtId="0" fontId="14" fillId="0" borderId="1" xfId="26" applyFont="1" applyBorder="1" applyAlignment="1">
      <alignment horizontal="center" vertical="center"/>
    </xf>
    <xf numFmtId="0" fontId="14" fillId="0" borderId="2" xfId="26" applyFont="1" applyBorder="1" applyAlignment="1">
      <alignment horizontal="center" vertical="center"/>
    </xf>
    <xf numFmtId="0" fontId="14" fillId="0" borderId="3" xfId="26" applyFont="1" applyBorder="1" applyAlignment="1">
      <alignment horizontal="center" vertical="center"/>
    </xf>
    <xf numFmtId="181" fontId="14" fillId="0" borderId="7" xfId="26" applyNumberFormat="1" applyFont="1" applyBorder="1" applyAlignment="1">
      <alignment horizontal="right" vertical="center"/>
    </xf>
    <xf numFmtId="181" fontId="14" fillId="0" borderId="0" xfId="26" applyNumberFormat="1" applyFont="1" applyAlignment="1">
      <alignment horizontal="right" vertical="center"/>
    </xf>
    <xf numFmtId="181" fontId="14" fillId="0" borderId="62" xfId="26" applyNumberFormat="1" applyFont="1" applyBorder="1" applyAlignment="1">
      <alignment horizontal="right" vertical="center"/>
    </xf>
    <xf numFmtId="178" fontId="14" fillId="0" borderId="7" xfId="26" applyNumberFormat="1" applyFont="1" applyBorder="1" applyAlignment="1">
      <alignment horizontal="right" vertical="center"/>
    </xf>
    <xf numFmtId="178" fontId="14" fillId="0" borderId="0" xfId="26" applyNumberFormat="1" applyFont="1" applyAlignment="1">
      <alignment horizontal="right" vertical="center"/>
    </xf>
    <xf numFmtId="178" fontId="14" fillId="0" borderId="62" xfId="26" applyNumberFormat="1" applyFont="1" applyBorder="1" applyAlignment="1">
      <alignment horizontal="right" vertical="center"/>
    </xf>
    <xf numFmtId="0" fontId="14" fillId="0" borderId="7" xfId="26" applyFont="1" applyBorder="1" applyAlignment="1">
      <alignment horizontal="left" vertical="center"/>
    </xf>
    <xf numFmtId="0" fontId="14" fillId="0" borderId="0" xfId="26" applyFont="1" applyAlignment="1">
      <alignment horizontal="left" vertical="center"/>
    </xf>
    <xf numFmtId="0" fontId="14" fillId="0" borderId="62" xfId="26" applyFont="1" applyBorder="1" applyAlignment="1">
      <alignment horizontal="left" vertical="center"/>
    </xf>
    <xf numFmtId="0" fontId="14" fillId="0" borderId="14" xfId="26" applyFont="1" applyBorder="1" applyAlignment="1">
      <alignment horizontal="center" vertical="center"/>
    </xf>
    <xf numFmtId="0" fontId="14" fillId="0" borderId="46" xfId="26" applyFont="1" applyBorder="1" applyAlignment="1">
      <alignment horizontal="center" vertical="center"/>
    </xf>
    <xf numFmtId="0" fontId="14" fillId="0" borderId="15" xfId="26" applyFont="1" applyBorder="1" applyAlignment="1">
      <alignment horizontal="center" vertical="center"/>
    </xf>
    <xf numFmtId="0" fontId="14" fillId="0" borderId="66" xfId="26" applyFont="1" applyBorder="1" applyAlignment="1">
      <alignment horizontal="center" vertical="center"/>
    </xf>
    <xf numFmtId="0" fontId="14" fillId="0" borderId="67" xfId="26" applyFont="1" applyBorder="1" applyAlignment="1">
      <alignment horizontal="center" vertical="center"/>
    </xf>
    <xf numFmtId="0" fontId="14" fillId="0" borderId="68" xfId="26" applyFont="1" applyBorder="1" applyAlignment="1">
      <alignment horizontal="center" vertical="center"/>
    </xf>
    <xf numFmtId="0" fontId="14" fillId="0" borderId="41" xfId="26" applyFont="1" applyBorder="1" applyAlignment="1">
      <alignment horizontal="center" vertical="center"/>
    </xf>
    <xf numFmtId="0" fontId="14" fillId="0" borderId="16" xfId="26" applyFont="1" applyBorder="1" applyAlignment="1">
      <alignment horizontal="center" vertical="center"/>
    </xf>
    <xf numFmtId="0" fontId="14" fillId="0" borderId="69" xfId="26" applyFont="1" applyBorder="1" applyAlignment="1">
      <alignment horizontal="center" vertical="center"/>
    </xf>
    <xf numFmtId="0" fontId="14" fillId="0" borderId="70" xfId="26" applyFont="1" applyBorder="1" applyAlignment="1">
      <alignment horizontal="center" vertical="center"/>
    </xf>
    <xf numFmtId="0" fontId="14" fillId="0" borderId="11" xfId="26" applyFont="1" applyBorder="1" applyAlignment="1">
      <alignment horizontal="center" vertical="center"/>
    </xf>
    <xf numFmtId="0" fontId="14" fillId="0" borderId="12" xfId="26" applyFont="1" applyBorder="1" applyAlignment="1">
      <alignment horizontal="center" vertical="center"/>
    </xf>
    <xf numFmtId="0" fontId="14" fillId="0" borderId="71" xfId="26" applyFont="1" applyBorder="1" applyAlignment="1">
      <alignment horizontal="center" vertical="center"/>
    </xf>
    <xf numFmtId="0" fontId="14" fillId="0" borderId="72" xfId="26" applyFont="1" applyBorder="1" applyAlignment="1">
      <alignment horizontal="center" vertical="center"/>
    </xf>
    <xf numFmtId="49" fontId="14" fillId="0" borderId="41" xfId="26" applyNumberFormat="1" applyFont="1" applyBorder="1" applyAlignment="1">
      <alignment horizontal="center" vertical="center"/>
    </xf>
    <xf numFmtId="49" fontId="14" fillId="0" borderId="12" xfId="26" applyNumberFormat="1" applyFont="1" applyBorder="1" applyAlignment="1">
      <alignment horizontal="center" vertical="center"/>
    </xf>
    <xf numFmtId="49" fontId="14" fillId="0" borderId="13" xfId="26" applyNumberFormat="1" applyFont="1" applyBorder="1" applyAlignment="1">
      <alignment horizontal="center" vertical="center"/>
    </xf>
    <xf numFmtId="49" fontId="14" fillId="0" borderId="60" xfId="26" applyNumberFormat="1" applyFont="1" applyBorder="1" applyAlignment="1">
      <alignment horizontal="center" vertical="center"/>
    </xf>
    <xf numFmtId="49" fontId="14" fillId="0" borderId="0" xfId="26" applyNumberFormat="1" applyFont="1" applyAlignment="1">
      <alignment horizontal="center" vertical="center"/>
    </xf>
    <xf numFmtId="49" fontId="14" fillId="0" borderId="62" xfId="26" applyNumberFormat="1" applyFont="1" applyBorder="1" applyAlignment="1">
      <alignment horizontal="center" vertical="center"/>
    </xf>
    <xf numFmtId="49" fontId="14" fillId="0" borderId="69" xfId="26" applyNumberFormat="1" applyFont="1" applyBorder="1" applyAlignment="1">
      <alignment horizontal="center" vertical="center"/>
    </xf>
    <xf numFmtId="49" fontId="14" fillId="0" borderId="72" xfId="26" applyNumberFormat="1" applyFont="1" applyBorder="1" applyAlignment="1">
      <alignment horizontal="center" vertical="center"/>
    </xf>
    <xf numFmtId="49" fontId="14" fillId="0" borderId="73" xfId="26" applyNumberFormat="1" applyFont="1" applyBorder="1" applyAlignment="1">
      <alignment horizontal="center" vertical="center"/>
    </xf>
    <xf numFmtId="0" fontId="14" fillId="0" borderId="30" xfId="26" applyFont="1" applyBorder="1">
      <alignment vertical="center"/>
    </xf>
    <xf numFmtId="0" fontId="14" fillId="0" borderId="31" xfId="26" applyFont="1" applyBorder="1">
      <alignment vertical="center"/>
    </xf>
    <xf numFmtId="0" fontId="14" fillId="0" borderId="42" xfId="26" applyFont="1" applyBorder="1">
      <alignment vertical="center"/>
    </xf>
    <xf numFmtId="0" fontId="14" fillId="0" borderId="39" xfId="26" applyFont="1" applyBorder="1" applyAlignment="1">
      <alignment horizontal="center" vertical="center"/>
    </xf>
    <xf numFmtId="0" fontId="14" fillId="0" borderId="31" xfId="26" applyFont="1" applyBorder="1" applyAlignment="1">
      <alignment horizontal="center" vertical="center"/>
    </xf>
    <xf numFmtId="0" fontId="13" fillId="0" borderId="7" xfId="15" applyFont="1" applyBorder="1" applyAlignment="1">
      <alignment horizontal="left" vertical="center"/>
    </xf>
    <xf numFmtId="0" fontId="13" fillId="0" borderId="0" xfId="15" applyFont="1" applyAlignment="1">
      <alignment horizontal="left" vertical="center"/>
    </xf>
    <xf numFmtId="0" fontId="13" fillId="0" borderId="62" xfId="15" applyFont="1" applyBorder="1" applyAlignment="1">
      <alignment horizontal="left" vertical="center"/>
    </xf>
    <xf numFmtId="182" fontId="14" fillId="0" borderId="7" xfId="26" applyNumberFormat="1" applyFont="1" applyBorder="1" applyAlignment="1">
      <alignment horizontal="right" vertical="center"/>
    </xf>
    <xf numFmtId="182" fontId="14" fillId="0" borderId="0" xfId="26" applyNumberFormat="1" applyFont="1" applyAlignment="1">
      <alignment horizontal="right" vertical="center"/>
    </xf>
    <xf numFmtId="182" fontId="14" fillId="0" borderId="62" xfId="26" applyNumberFormat="1" applyFont="1" applyBorder="1" applyAlignment="1">
      <alignment horizontal="right" vertical="center"/>
    </xf>
    <xf numFmtId="183" fontId="14" fillId="0" borderId="7" xfId="26" applyNumberFormat="1" applyFont="1" applyBorder="1" applyAlignment="1">
      <alignment horizontal="right" vertical="center"/>
    </xf>
    <xf numFmtId="183" fontId="14" fillId="0" borderId="0" xfId="26" applyNumberFormat="1" applyFont="1" applyAlignment="1">
      <alignment horizontal="right" vertical="center"/>
    </xf>
    <xf numFmtId="183" fontId="14" fillId="0" borderId="62" xfId="26" applyNumberFormat="1" applyFont="1" applyBorder="1" applyAlignment="1">
      <alignment horizontal="right" vertical="center"/>
    </xf>
    <xf numFmtId="0" fontId="14" fillId="0" borderId="74" xfId="26" applyFont="1" applyBorder="1" applyAlignment="1">
      <alignment horizontal="center" vertical="center"/>
    </xf>
    <xf numFmtId="0" fontId="14" fillId="0" borderId="75" xfId="26" applyFont="1" applyBorder="1">
      <alignment vertical="center"/>
    </xf>
    <xf numFmtId="0" fontId="14" fillId="0" borderId="25" xfId="26" applyFont="1" applyBorder="1">
      <alignment vertical="center"/>
    </xf>
    <xf numFmtId="0" fontId="14" fillId="0" borderId="76" xfId="26" applyFont="1" applyBorder="1">
      <alignment vertical="center"/>
    </xf>
    <xf numFmtId="178" fontId="14" fillId="0" borderId="75" xfId="26" applyNumberFormat="1" applyFont="1" applyBorder="1" applyAlignment="1">
      <alignment horizontal="right" vertical="center"/>
    </xf>
    <xf numFmtId="178" fontId="14" fillId="0" borderId="25" xfId="26" applyNumberFormat="1" applyFont="1" applyBorder="1" applyAlignment="1">
      <alignment horizontal="right" vertical="center"/>
    </xf>
    <xf numFmtId="178" fontId="14" fillId="0" borderId="26" xfId="26" applyNumberFormat="1" applyFont="1" applyBorder="1" applyAlignment="1">
      <alignment horizontal="right" vertical="center"/>
    </xf>
    <xf numFmtId="0" fontId="14" fillId="0" borderId="39" xfId="26" applyFont="1" applyBorder="1">
      <alignment vertical="center"/>
    </xf>
    <xf numFmtId="178" fontId="14" fillId="0" borderId="39" xfId="26" applyNumberFormat="1" applyFont="1" applyBorder="1" applyAlignment="1">
      <alignment horizontal="right" vertical="center"/>
    </xf>
    <xf numFmtId="178" fontId="14" fillId="0" borderId="31" xfId="26" applyNumberFormat="1" applyFont="1" applyBorder="1" applyAlignment="1">
      <alignment horizontal="right" vertical="center"/>
    </xf>
    <xf numFmtId="178" fontId="14" fillId="0" borderId="32" xfId="26" applyNumberFormat="1" applyFont="1" applyBorder="1" applyAlignment="1">
      <alignment horizontal="right" vertical="center"/>
    </xf>
    <xf numFmtId="0" fontId="14" fillId="0" borderId="44" xfId="26" applyFont="1" applyBorder="1">
      <alignment vertical="center"/>
    </xf>
    <xf numFmtId="0" fontId="14" fillId="0" borderId="18" xfId="26" applyFont="1" applyBorder="1">
      <alignment vertical="center"/>
    </xf>
    <xf numFmtId="0" fontId="14" fillId="0" borderId="43" xfId="26" applyFont="1" applyBorder="1">
      <alignment vertical="center"/>
    </xf>
    <xf numFmtId="185" fontId="14" fillId="0" borderId="44" xfId="26" applyNumberFormat="1" applyFont="1" applyBorder="1" applyAlignment="1">
      <alignment horizontal="right" vertical="center"/>
    </xf>
    <xf numFmtId="185" fontId="14" fillId="0" borderId="18" xfId="26" applyNumberFormat="1" applyFont="1" applyBorder="1" applyAlignment="1">
      <alignment horizontal="right" vertical="center"/>
    </xf>
    <xf numFmtId="185" fontId="14" fillId="0" borderId="19" xfId="26" applyNumberFormat="1" applyFont="1" applyBorder="1" applyAlignment="1">
      <alignment horizontal="right" vertical="center"/>
    </xf>
    <xf numFmtId="0" fontId="14" fillId="0" borderId="36" xfId="26" applyFont="1" applyBorder="1" applyAlignment="1">
      <alignment horizontal="center" vertical="center" wrapText="1"/>
    </xf>
    <xf numFmtId="0" fontId="14" fillId="0" borderId="8" xfId="26" applyFont="1" applyBorder="1" applyAlignment="1">
      <alignment horizontal="center" vertical="center" wrapText="1"/>
    </xf>
    <xf numFmtId="0" fontId="14" fillId="0" borderId="23" xfId="26" applyFont="1" applyBorder="1" applyAlignment="1">
      <alignment horizontal="center" vertical="center" wrapText="1"/>
    </xf>
    <xf numFmtId="0" fontId="14" fillId="0" borderId="7" xfId="26" applyFont="1" applyBorder="1" applyAlignment="1">
      <alignment horizontal="center" vertical="center" wrapText="1"/>
    </xf>
    <xf numFmtId="0" fontId="14" fillId="0" borderId="0" xfId="26" applyFont="1" applyAlignment="1">
      <alignment horizontal="center" vertical="center" wrapText="1"/>
    </xf>
    <xf numFmtId="0" fontId="14" fillId="0" borderId="38" xfId="26" applyFont="1" applyBorder="1" applyAlignment="1">
      <alignment horizontal="center" vertical="center" wrapText="1"/>
    </xf>
    <xf numFmtId="0" fontId="14" fillId="0" borderId="71" xfId="26" applyFont="1" applyBorder="1" applyAlignment="1">
      <alignment horizontal="center" vertical="center" wrapText="1"/>
    </xf>
    <xf numFmtId="0" fontId="14" fillId="0" borderId="72" xfId="26" applyFont="1" applyBorder="1" applyAlignment="1">
      <alignment horizontal="center" vertical="center" wrapText="1"/>
    </xf>
    <xf numFmtId="0" fontId="14" fillId="0" borderId="67" xfId="26" applyFont="1" applyBorder="1" applyAlignment="1">
      <alignment horizontal="center" vertical="center" wrapText="1"/>
    </xf>
    <xf numFmtId="0" fontId="13" fillId="0" borderId="57" xfId="26" applyFont="1" applyBorder="1">
      <alignment vertical="center"/>
    </xf>
    <xf numFmtId="0" fontId="13" fillId="0" borderId="25" xfId="26" applyFont="1" applyBorder="1">
      <alignment vertical="center"/>
    </xf>
    <xf numFmtId="0" fontId="13" fillId="0" borderId="76" xfId="26" applyFont="1" applyBorder="1">
      <alignment vertical="center"/>
    </xf>
    <xf numFmtId="178" fontId="13" fillId="0" borderId="57" xfId="26" applyNumberFormat="1" applyFont="1" applyBorder="1" applyAlignment="1">
      <alignment horizontal="right" vertical="center"/>
    </xf>
    <xf numFmtId="178" fontId="13" fillId="0" borderId="8" xfId="26" applyNumberFormat="1" applyFont="1" applyBorder="1" applyAlignment="1">
      <alignment horizontal="right" vertical="center"/>
    </xf>
    <xf numFmtId="178" fontId="13" fillId="0" borderId="9" xfId="26" applyNumberFormat="1" applyFont="1" applyBorder="1" applyAlignment="1">
      <alignment horizontal="right" vertical="center"/>
    </xf>
    <xf numFmtId="0" fontId="14" fillId="0" borderId="30" xfId="26" applyFont="1" applyBorder="1" applyAlignment="1">
      <alignment horizontal="center" vertical="center"/>
    </xf>
    <xf numFmtId="0" fontId="14" fillId="0" borderId="42" xfId="26" applyFont="1" applyBorder="1" applyAlignment="1">
      <alignment horizontal="center" vertical="center"/>
    </xf>
    <xf numFmtId="0" fontId="14" fillId="0" borderId="32" xfId="26" applyFont="1" applyBorder="1" applyAlignment="1">
      <alignment horizontal="center" vertical="center"/>
    </xf>
    <xf numFmtId="0" fontId="13" fillId="0" borderId="41" xfId="26" applyFont="1" applyBorder="1">
      <alignment vertical="center"/>
    </xf>
    <xf numFmtId="0" fontId="13" fillId="0" borderId="31" xfId="26" applyFont="1" applyBorder="1">
      <alignment vertical="center"/>
    </xf>
    <xf numFmtId="0" fontId="13" fillId="0" borderId="42" xfId="26" applyFont="1" applyBorder="1">
      <alignment vertical="center"/>
    </xf>
    <xf numFmtId="178" fontId="13" fillId="0" borderId="39" xfId="26" applyNumberFormat="1" applyFont="1" applyBorder="1" applyAlignment="1">
      <alignment horizontal="right" vertical="center"/>
    </xf>
    <xf numFmtId="178" fontId="13" fillId="0" borderId="31" xfId="26" applyNumberFormat="1" applyFont="1" applyBorder="1" applyAlignment="1">
      <alignment horizontal="right" vertical="center"/>
    </xf>
    <xf numFmtId="178" fontId="13" fillId="0" borderId="32" xfId="26" applyNumberFormat="1" applyFont="1" applyBorder="1" applyAlignment="1">
      <alignment horizontal="right" vertical="center"/>
    </xf>
    <xf numFmtId="181" fontId="14" fillId="0" borderId="39" xfId="26" applyNumberFormat="1" applyFont="1" applyBorder="1" applyAlignment="1">
      <alignment horizontal="right" vertical="center"/>
    </xf>
    <xf numFmtId="181" fontId="14" fillId="0" borderId="31" xfId="26" applyNumberFormat="1" applyFont="1" applyBorder="1" applyAlignment="1">
      <alignment horizontal="right" vertical="center"/>
    </xf>
    <xf numFmtId="181" fontId="14" fillId="0" borderId="42" xfId="26" applyNumberFormat="1" applyFont="1" applyBorder="1" applyAlignment="1">
      <alignment horizontal="right" vertical="center"/>
    </xf>
    <xf numFmtId="181" fontId="14" fillId="0" borderId="32" xfId="26" applyNumberFormat="1" applyFont="1" applyBorder="1" applyAlignment="1">
      <alignment horizontal="right" vertical="center"/>
    </xf>
    <xf numFmtId="0" fontId="13" fillId="0" borderId="41" xfId="27" applyFont="1" applyBorder="1" applyAlignment="1">
      <alignment horizontal="center" vertical="center"/>
    </xf>
    <xf numFmtId="0" fontId="13" fillId="0" borderId="12" xfId="27" applyFont="1" applyBorder="1" applyAlignment="1">
      <alignment horizontal="center" vertical="center"/>
    </xf>
    <xf numFmtId="0" fontId="13" fillId="0" borderId="46" xfId="27" applyFont="1" applyBorder="1" applyAlignment="1">
      <alignment horizontal="center" vertical="center"/>
    </xf>
    <xf numFmtId="178" fontId="14" fillId="0" borderId="42" xfId="26" applyNumberFormat="1" applyFont="1" applyBorder="1" applyAlignment="1">
      <alignment horizontal="right" vertical="center"/>
    </xf>
    <xf numFmtId="0" fontId="14" fillId="0" borderId="71" xfId="26" applyFont="1" applyBorder="1" applyAlignment="1">
      <alignment horizontal="left" vertical="center"/>
    </xf>
    <xf numFmtId="0" fontId="14" fillId="0" borderId="72" xfId="26" applyFont="1" applyBorder="1" applyAlignment="1">
      <alignment horizontal="left" vertical="center"/>
    </xf>
    <xf numFmtId="0" fontId="14" fillId="0" borderId="73" xfId="26" applyFont="1" applyBorder="1" applyAlignment="1">
      <alignment horizontal="left" vertical="center"/>
    </xf>
    <xf numFmtId="181" fontId="14" fillId="0" borderId="71" xfId="26" applyNumberFormat="1" applyFont="1" applyBorder="1" applyAlignment="1">
      <alignment horizontal="right" vertical="center"/>
    </xf>
    <xf numFmtId="181" fontId="14" fillId="0" borderId="72" xfId="26" applyNumberFormat="1" applyFont="1" applyBorder="1" applyAlignment="1">
      <alignment horizontal="right" vertical="center"/>
    </xf>
    <xf numFmtId="181" fontId="14" fillId="0" borderId="73" xfId="26" applyNumberFormat="1" applyFont="1" applyBorder="1" applyAlignment="1">
      <alignment horizontal="right" vertical="center"/>
    </xf>
    <xf numFmtId="0" fontId="14" fillId="0" borderId="36" xfId="28" applyBorder="1" applyAlignment="1">
      <alignment horizontal="left" vertical="center"/>
    </xf>
    <xf numFmtId="0" fontId="14" fillId="0" borderId="8" xfId="28" applyBorder="1" applyAlignment="1">
      <alignment horizontal="left" vertical="center"/>
    </xf>
    <xf numFmtId="0" fontId="14" fillId="0" borderId="9" xfId="28" applyBorder="1" applyAlignment="1">
      <alignment horizontal="left" vertical="center"/>
    </xf>
    <xf numFmtId="185" fontId="13" fillId="0" borderId="41" xfId="26" applyNumberFormat="1" applyFont="1" applyBorder="1" applyAlignment="1">
      <alignment horizontal="right" vertical="center"/>
    </xf>
    <xf numFmtId="185" fontId="13" fillId="0" borderId="12" xfId="26" applyNumberFormat="1" applyFont="1" applyBorder="1" applyAlignment="1">
      <alignment horizontal="right" vertical="center"/>
    </xf>
    <xf numFmtId="185" fontId="13" fillId="0" borderId="13" xfId="26" applyNumberFormat="1" applyFont="1" applyBorder="1" applyAlignment="1">
      <alignment horizontal="right" vertical="center"/>
    </xf>
    <xf numFmtId="0" fontId="13" fillId="0" borderId="44" xfId="27" applyFont="1" applyBorder="1" applyAlignment="1">
      <alignment horizontal="center" vertical="center"/>
    </xf>
    <xf numFmtId="0" fontId="13" fillId="0" borderId="18" xfId="27" applyFont="1" applyBorder="1" applyAlignment="1">
      <alignment horizontal="center" vertical="center"/>
    </xf>
    <xf numFmtId="0" fontId="13" fillId="0" borderId="43" xfId="27" applyFont="1" applyBorder="1" applyAlignment="1">
      <alignment horizontal="center" vertical="center"/>
    </xf>
    <xf numFmtId="0" fontId="19" fillId="0" borderId="0" xfId="26" applyFont="1" applyAlignment="1">
      <alignment horizontal="left" vertical="center" wrapText="1"/>
    </xf>
    <xf numFmtId="0" fontId="19" fillId="0" borderId="62" xfId="26" applyFont="1" applyBorder="1" applyAlignment="1">
      <alignment horizontal="left" vertical="center" wrapText="1"/>
    </xf>
    <xf numFmtId="0" fontId="13" fillId="0" borderId="12" xfId="26" applyFont="1" applyBorder="1">
      <alignment vertical="center"/>
    </xf>
    <xf numFmtId="0" fontId="13" fillId="0" borderId="46" xfId="26" applyFont="1" applyBorder="1">
      <alignment vertical="center"/>
    </xf>
    <xf numFmtId="0" fontId="14" fillId="0" borderId="77" xfId="26" applyFont="1" applyBorder="1" applyAlignment="1">
      <alignment horizontal="center" vertical="center"/>
    </xf>
    <xf numFmtId="0" fontId="14" fillId="0" borderId="78" xfId="26" applyFont="1" applyBorder="1" applyAlignment="1">
      <alignment horizontal="center" vertical="center"/>
    </xf>
    <xf numFmtId="183" fontId="14" fillId="0" borderId="78" xfId="26" applyNumberFormat="1" applyFont="1" applyBorder="1" applyAlignment="1">
      <alignment horizontal="right" vertical="center"/>
    </xf>
    <xf numFmtId="183" fontId="14" fillId="0" borderId="79" xfId="26" applyNumberFormat="1" applyFont="1" applyBorder="1" applyAlignment="1">
      <alignment horizontal="right" vertical="center"/>
    </xf>
    <xf numFmtId="183" fontId="14" fillId="0" borderId="6" xfId="26" applyNumberFormat="1" applyFont="1" applyBorder="1" applyAlignment="1">
      <alignment horizontal="right" vertical="center"/>
    </xf>
    <xf numFmtId="181" fontId="14" fillId="0" borderId="44" xfId="26" applyNumberFormat="1" applyFont="1" applyBorder="1" applyAlignment="1">
      <alignment horizontal="right" vertical="center"/>
    </xf>
    <xf numFmtId="181" fontId="14" fillId="0" borderId="18" xfId="26" applyNumberFormat="1" applyFont="1" applyBorder="1" applyAlignment="1">
      <alignment horizontal="right" vertical="center"/>
    </xf>
    <xf numFmtId="181" fontId="14" fillId="0" borderId="43" xfId="26" applyNumberFormat="1" applyFont="1" applyBorder="1" applyAlignment="1">
      <alignment horizontal="right" vertical="center"/>
    </xf>
    <xf numFmtId="181" fontId="14" fillId="0" borderId="19" xfId="26" applyNumberFormat="1" applyFont="1" applyBorder="1" applyAlignment="1">
      <alignment horizontal="right" vertical="center"/>
    </xf>
    <xf numFmtId="178" fontId="14" fillId="0" borderId="78" xfId="26" applyNumberFormat="1" applyFont="1" applyBorder="1" applyAlignment="1">
      <alignment horizontal="right" vertical="center"/>
    </xf>
    <xf numFmtId="178" fontId="14" fillId="0" borderId="79" xfId="26" applyNumberFormat="1" applyFont="1" applyBorder="1" applyAlignment="1">
      <alignment horizontal="right" vertical="center"/>
    </xf>
    <xf numFmtId="178" fontId="14" fillId="0" borderId="6" xfId="26" applyNumberFormat="1" applyFont="1" applyBorder="1" applyAlignment="1">
      <alignment horizontal="right" vertical="center"/>
    </xf>
    <xf numFmtId="0" fontId="14" fillId="0" borderId="17" xfId="26" applyFont="1" applyBorder="1">
      <alignment vertical="center"/>
    </xf>
    <xf numFmtId="0" fontId="14" fillId="0" borderId="22" xfId="26" applyFont="1" applyBorder="1" applyAlignment="1">
      <alignment horizontal="center" vertical="center"/>
    </xf>
    <xf numFmtId="0" fontId="14" fillId="0" borderId="19" xfId="26" applyFont="1" applyBorder="1" applyAlignment="1">
      <alignment horizontal="center" vertical="center"/>
    </xf>
    <xf numFmtId="0" fontId="14" fillId="0" borderId="80" xfId="26" applyFont="1" applyBorder="1" applyAlignment="1">
      <alignment horizontal="center" vertical="center"/>
    </xf>
    <xf numFmtId="0" fontId="14" fillId="0" borderId="81" xfId="26" applyFont="1" applyBorder="1" applyAlignment="1">
      <alignment horizontal="center" vertical="center"/>
    </xf>
    <xf numFmtId="0" fontId="14" fillId="0" borderId="25" xfId="26" applyFont="1" applyBorder="1" applyAlignment="1">
      <alignment horizontal="center" vertical="center"/>
    </xf>
    <xf numFmtId="0" fontId="14" fillId="0" borderId="26" xfId="26" applyFont="1" applyBorder="1" applyAlignment="1">
      <alignment horizontal="center" vertical="center"/>
    </xf>
    <xf numFmtId="0" fontId="14" fillId="0" borderId="11" xfId="26" applyFont="1" applyBorder="1" applyAlignment="1">
      <alignment horizontal="center" vertical="center" textRotation="255"/>
    </xf>
    <xf numFmtId="0" fontId="14" fillId="0" borderId="12" xfId="26" applyFont="1" applyBorder="1" applyAlignment="1">
      <alignment horizontal="center" vertical="center" textRotation="255"/>
    </xf>
    <xf numFmtId="0" fontId="14" fillId="0" borderId="46" xfId="26" applyFont="1" applyBorder="1" applyAlignment="1">
      <alignment horizontal="center" vertical="center" textRotation="255"/>
    </xf>
    <xf numFmtId="0" fontId="14" fillId="0" borderId="7" xfId="26" applyFont="1" applyBorder="1" applyAlignment="1">
      <alignment horizontal="center" vertical="center" textRotation="255"/>
    </xf>
    <xf numFmtId="0" fontId="14" fillId="0" borderId="0" xfId="26" applyFont="1" applyAlignment="1">
      <alignment horizontal="center" vertical="center" textRotation="255"/>
    </xf>
    <xf numFmtId="0" fontId="14" fillId="0" borderId="38" xfId="26" applyFont="1" applyBorder="1" applyAlignment="1">
      <alignment horizontal="center" vertical="center" textRotation="255"/>
    </xf>
    <xf numFmtId="0" fontId="14" fillId="0" borderId="71" xfId="26" applyFont="1" applyBorder="1" applyAlignment="1">
      <alignment horizontal="center" vertical="center" textRotation="255"/>
    </xf>
    <xf numFmtId="0" fontId="14" fillId="0" borderId="72" xfId="26" applyFont="1" applyBorder="1" applyAlignment="1">
      <alignment horizontal="center" vertical="center" textRotation="255"/>
    </xf>
    <xf numFmtId="0" fontId="14" fillId="0" borderId="67" xfId="26" applyFont="1" applyBorder="1" applyAlignment="1">
      <alignment horizontal="center" vertical="center" textRotation="255"/>
    </xf>
    <xf numFmtId="0" fontId="19" fillId="0" borderId="41" xfId="26" applyFont="1" applyBorder="1" applyAlignment="1">
      <alignment horizontal="center" vertical="center" wrapText="1"/>
    </xf>
    <xf numFmtId="0" fontId="19" fillId="0" borderId="12" xfId="26" applyFont="1" applyBorder="1" applyAlignment="1">
      <alignment horizontal="center" vertical="center" wrapText="1"/>
    </xf>
    <xf numFmtId="0" fontId="19" fillId="0" borderId="46" xfId="26" applyFont="1" applyBorder="1" applyAlignment="1">
      <alignment horizontal="center" vertical="center" wrapText="1"/>
    </xf>
    <xf numFmtId="0" fontId="19" fillId="0" borderId="37" xfId="26" applyFont="1" applyBorder="1" applyAlignment="1">
      <alignment horizontal="center" vertical="center" wrapText="1"/>
    </xf>
    <xf numFmtId="0" fontId="19" fillId="0" borderId="49" xfId="26" applyFont="1" applyBorder="1" applyAlignment="1">
      <alignment horizontal="center" vertical="center" wrapText="1"/>
    </xf>
    <xf numFmtId="0" fontId="19" fillId="0" borderId="40" xfId="26" applyFont="1" applyBorder="1" applyAlignment="1">
      <alignment horizontal="center" vertical="center" wrapText="1"/>
    </xf>
    <xf numFmtId="0" fontId="14" fillId="0" borderId="41" xfId="26" applyFont="1" applyBorder="1" applyAlignment="1">
      <alignment horizontal="center" vertical="center" textRotation="255"/>
    </xf>
    <xf numFmtId="0" fontId="14" fillId="0" borderId="60" xfId="26" applyFont="1" applyBorder="1" applyAlignment="1">
      <alignment horizontal="center" vertical="center" textRotation="255"/>
    </xf>
    <xf numFmtId="0" fontId="14" fillId="0" borderId="37" xfId="26" applyFont="1" applyBorder="1" applyAlignment="1">
      <alignment horizontal="center" vertical="center" textRotation="255"/>
    </xf>
    <xf numFmtId="0" fontId="14" fillId="0" borderId="49" xfId="26" applyFont="1" applyBorder="1" applyAlignment="1">
      <alignment horizontal="center" vertical="center" textRotation="255"/>
    </xf>
    <xf numFmtId="0" fontId="14" fillId="0" borderId="40" xfId="26" applyFont="1" applyBorder="1" applyAlignment="1">
      <alignment horizontal="center" vertical="center" textRotation="255"/>
    </xf>
    <xf numFmtId="178" fontId="14" fillId="0" borderId="44" xfId="26" applyNumberFormat="1" applyFont="1" applyBorder="1" applyAlignment="1">
      <alignment horizontal="right" vertical="center"/>
    </xf>
    <xf numFmtId="178" fontId="14" fillId="0" borderId="18" xfId="26" applyNumberFormat="1" applyFont="1" applyBorder="1" applyAlignment="1">
      <alignment horizontal="right" vertical="center"/>
    </xf>
    <xf numFmtId="178" fontId="14" fillId="0" borderId="43" xfId="26" applyNumberFormat="1" applyFont="1" applyBorder="1" applyAlignment="1">
      <alignment horizontal="right" vertical="center"/>
    </xf>
    <xf numFmtId="0" fontId="14" fillId="0" borderId="69" xfId="26" applyFont="1" applyBorder="1" applyAlignment="1">
      <alignment horizontal="center" vertical="center" shrinkToFit="1"/>
    </xf>
    <xf numFmtId="0" fontId="14" fillId="0" borderId="72" xfId="26" applyFont="1" applyBorder="1" applyAlignment="1">
      <alignment horizontal="center" vertical="center" shrinkToFit="1"/>
    </xf>
    <xf numFmtId="0" fontId="14" fillId="0" borderId="67" xfId="26" applyFont="1" applyBorder="1" applyAlignment="1">
      <alignment horizontal="center" vertical="center" shrinkToFit="1"/>
    </xf>
    <xf numFmtId="0" fontId="20" fillId="0" borderId="31" xfId="26" applyFont="1" applyBorder="1">
      <alignment vertical="center"/>
    </xf>
    <xf numFmtId="0" fontId="20" fillId="0" borderId="42" xfId="26" applyFont="1" applyBorder="1">
      <alignment vertical="center"/>
    </xf>
    <xf numFmtId="0" fontId="14" fillId="0" borderId="41" xfId="26" applyFont="1" applyBorder="1" applyAlignment="1">
      <alignment horizontal="center" vertical="center" wrapText="1"/>
    </xf>
    <xf numFmtId="0" fontId="14" fillId="0" borderId="12" xfId="26" applyFont="1" applyBorder="1" applyAlignment="1">
      <alignment horizontal="center" vertical="center" wrapText="1"/>
    </xf>
    <xf numFmtId="0" fontId="14" fillId="0" borderId="46" xfId="26" applyFont="1" applyBorder="1" applyAlignment="1">
      <alignment horizontal="center" vertical="center" wrapText="1"/>
    </xf>
    <xf numFmtId="0" fontId="14" fillId="0" borderId="37" xfId="26" applyFont="1" applyBorder="1" applyAlignment="1">
      <alignment horizontal="center" vertical="center" wrapText="1"/>
    </xf>
    <xf numFmtId="0" fontId="14" fillId="0" borderId="49" xfId="26" applyFont="1" applyBorder="1" applyAlignment="1">
      <alignment horizontal="center" vertical="center" wrapText="1"/>
    </xf>
    <xf numFmtId="0" fontId="14" fillId="0" borderId="40" xfId="26" applyFont="1" applyBorder="1" applyAlignment="1">
      <alignment horizontal="center" vertical="center" wrapText="1"/>
    </xf>
    <xf numFmtId="0" fontId="19" fillId="0" borderId="13" xfId="26" applyFont="1" applyBorder="1" applyAlignment="1">
      <alignment horizontal="center" vertical="center" wrapText="1"/>
    </xf>
    <xf numFmtId="0" fontId="19" fillId="0" borderId="63" xfId="26" applyFont="1" applyBorder="1" applyAlignment="1">
      <alignment horizontal="center" vertical="center" wrapText="1"/>
    </xf>
    <xf numFmtId="0" fontId="13" fillId="0" borderId="71" xfId="15" applyFont="1" applyBorder="1" applyAlignment="1">
      <alignment horizontal="left" vertical="center"/>
    </xf>
    <xf numFmtId="0" fontId="13" fillId="0" borderId="72" xfId="15" applyFont="1" applyBorder="1" applyAlignment="1">
      <alignment horizontal="left" vertical="center"/>
    </xf>
    <xf numFmtId="0" fontId="13" fillId="0" borderId="73" xfId="15" applyFont="1" applyBorder="1" applyAlignment="1">
      <alignment horizontal="left" vertical="center"/>
    </xf>
    <xf numFmtId="178" fontId="14" fillId="0" borderId="71" xfId="26" applyNumberFormat="1" applyFont="1" applyBorder="1" applyAlignment="1">
      <alignment horizontal="right" vertical="center"/>
    </xf>
    <xf numFmtId="178" fontId="14" fillId="0" borderId="72" xfId="26" applyNumberFormat="1" applyFont="1" applyBorder="1" applyAlignment="1">
      <alignment horizontal="right" vertical="center"/>
    </xf>
    <xf numFmtId="178" fontId="14" fillId="0" borderId="73" xfId="26" applyNumberFormat="1" applyFont="1" applyBorder="1" applyAlignment="1">
      <alignment horizontal="right" vertical="center"/>
    </xf>
    <xf numFmtId="0" fontId="13" fillId="0" borderId="36" xfId="15" applyFont="1" applyBorder="1" applyAlignment="1">
      <alignment horizontal="center" vertical="center" wrapText="1"/>
    </xf>
    <xf numFmtId="0" fontId="13" fillId="0" borderId="8" xfId="15" applyFont="1" applyBorder="1" applyAlignment="1">
      <alignment horizontal="center" vertical="center" wrapText="1"/>
    </xf>
    <xf numFmtId="0" fontId="13" fillId="0" borderId="9" xfId="15" applyFont="1" applyBorder="1" applyAlignment="1">
      <alignment horizontal="center" vertical="center" wrapText="1"/>
    </xf>
    <xf numFmtId="0" fontId="13" fillId="0" borderId="7" xfId="15" applyFont="1" applyBorder="1" applyAlignment="1">
      <alignment horizontal="center" vertical="center" wrapText="1"/>
    </xf>
    <xf numFmtId="0" fontId="13" fillId="0" borderId="0" xfId="15" applyFont="1" applyAlignment="1">
      <alignment horizontal="center" vertical="center" wrapText="1"/>
    </xf>
    <xf numFmtId="0" fontId="13" fillId="0" borderId="62" xfId="15" applyFont="1" applyBorder="1" applyAlignment="1">
      <alignment horizontal="center" vertical="center" wrapText="1"/>
    </xf>
    <xf numFmtId="0" fontId="13" fillId="0" borderId="71" xfId="15" applyFont="1" applyBorder="1" applyAlignment="1">
      <alignment horizontal="center" vertical="center" wrapText="1"/>
    </xf>
    <xf numFmtId="0" fontId="13" fillId="0" borderId="72" xfId="15" applyFont="1" applyBorder="1" applyAlignment="1">
      <alignment horizontal="center" vertical="center" wrapText="1"/>
    </xf>
    <xf numFmtId="0" fontId="13" fillId="0" borderId="73" xfId="15" applyFont="1" applyBorder="1" applyAlignment="1">
      <alignment horizontal="center" vertical="center" wrapText="1"/>
    </xf>
    <xf numFmtId="186" fontId="14" fillId="0" borderId="0" xfId="26" applyNumberFormat="1" applyFont="1" applyAlignment="1" applyProtection="1">
      <alignment horizontal="center" vertical="center"/>
      <protection hidden="1"/>
    </xf>
    <xf numFmtId="0" fontId="19" fillId="0" borderId="0" xfId="26" applyFont="1" applyAlignment="1" applyProtection="1">
      <alignment horizontal="left" vertical="center" wrapText="1"/>
      <protection hidden="1"/>
    </xf>
    <xf numFmtId="0" fontId="14" fillId="0" borderId="0" xfId="26" applyFont="1" applyAlignment="1" applyProtection="1">
      <alignment horizontal="center" vertical="center"/>
      <protection hidden="1"/>
    </xf>
    <xf numFmtId="49" fontId="17" fillId="0" borderId="1" xfId="29" applyNumberFormat="1" applyFont="1" applyBorder="1" applyAlignment="1">
      <alignment horizontal="center" vertical="center"/>
    </xf>
    <xf numFmtId="49" fontId="17" fillId="0" borderId="2" xfId="29" applyNumberFormat="1" applyFont="1" applyBorder="1" applyAlignment="1">
      <alignment horizontal="center" vertical="center"/>
    </xf>
    <xf numFmtId="49" fontId="17" fillId="0" borderId="3" xfId="29" applyNumberFormat="1" applyFont="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Border="1" applyAlignment="1">
      <alignment horizontal="right" vertical="center"/>
    </xf>
    <xf numFmtId="178" fontId="14" fillId="0" borderId="12" xfId="29" applyNumberFormat="1" applyFont="1" applyBorder="1" applyAlignment="1">
      <alignment horizontal="right" vertical="center"/>
    </xf>
    <xf numFmtId="178" fontId="14" fillId="0" borderId="82" xfId="29" applyNumberFormat="1" applyFont="1" applyBorder="1" applyAlignment="1">
      <alignment horizontal="right" vertical="center"/>
    </xf>
    <xf numFmtId="181" fontId="14" fillId="0" borderId="83" xfId="29" applyNumberFormat="1" applyFont="1" applyBorder="1" applyAlignment="1">
      <alignment horizontal="right" vertical="center"/>
    </xf>
    <xf numFmtId="178" fontId="14" fillId="0" borderId="83" xfId="29" applyNumberFormat="1" applyFont="1" applyBorder="1" applyAlignment="1">
      <alignment horizontal="right" vertical="center"/>
    </xf>
    <xf numFmtId="181" fontId="14" fillId="0" borderId="84" xfId="29" applyNumberFormat="1" applyFont="1" applyBorder="1" applyAlignment="1">
      <alignment horizontal="right" vertical="center"/>
    </xf>
    <xf numFmtId="181" fontId="14" fillId="0" borderId="12" xfId="29" applyNumberFormat="1" applyFont="1" applyBorder="1" applyAlignment="1">
      <alignment horizontal="right" vertical="center"/>
    </xf>
    <xf numFmtId="181" fontId="14" fillId="0" borderId="46" xfId="29" applyNumberFormat="1" applyFont="1" applyBorder="1" applyAlignment="1">
      <alignment horizontal="right" vertical="center"/>
    </xf>
    <xf numFmtId="0" fontId="14" fillId="0" borderId="60" xfId="29" applyFont="1" applyBorder="1">
      <alignment vertical="center"/>
    </xf>
    <xf numFmtId="0" fontId="14" fillId="0" borderId="0" xfId="29" applyFont="1">
      <alignment vertical="center"/>
    </xf>
    <xf numFmtId="0" fontId="14" fillId="0" borderId="38" xfId="29" applyFont="1" applyBorder="1">
      <alignment vertical="center"/>
    </xf>
    <xf numFmtId="178" fontId="14" fillId="0" borderId="60" xfId="29" applyNumberFormat="1" applyFont="1" applyBorder="1" applyAlignment="1">
      <alignment horizontal="right" vertical="center"/>
    </xf>
    <xf numFmtId="178" fontId="14" fillId="0" borderId="0" xfId="29" applyNumberFormat="1" applyFont="1" applyAlignment="1">
      <alignment horizontal="right" vertical="center"/>
    </xf>
    <xf numFmtId="178" fontId="14" fillId="0" borderId="85" xfId="29" applyNumberFormat="1" applyFont="1" applyBorder="1" applyAlignment="1">
      <alignment horizontal="right" vertical="center"/>
    </xf>
    <xf numFmtId="181" fontId="14" fillId="0" borderId="86" xfId="29" applyNumberFormat="1" applyFont="1" applyBorder="1" applyAlignment="1">
      <alignment horizontal="right" vertical="center"/>
    </xf>
    <xf numFmtId="178" fontId="14" fillId="0" borderId="86" xfId="29" applyNumberFormat="1" applyFont="1" applyBorder="1" applyAlignment="1">
      <alignment horizontal="right" vertical="center"/>
    </xf>
    <xf numFmtId="181" fontId="14" fillId="0" borderId="88" xfId="29" applyNumberFormat="1" applyFont="1" applyBorder="1" applyAlignment="1">
      <alignment horizontal="right" vertical="center"/>
    </xf>
    <xf numFmtId="181" fontId="14" fillId="0" borderId="0" xfId="29" applyNumberFormat="1" applyFont="1" applyAlignment="1">
      <alignment horizontal="right" vertical="center"/>
    </xf>
    <xf numFmtId="181" fontId="14" fillId="0" borderId="38" xfId="29" applyNumberFormat="1" applyFont="1" applyBorder="1" applyAlignment="1">
      <alignment horizontal="right" vertical="center"/>
    </xf>
    <xf numFmtId="178" fontId="14" fillId="0" borderId="87" xfId="29" applyNumberFormat="1" applyFont="1" applyBorder="1" applyAlignment="1">
      <alignment horizontal="right" vertical="center"/>
    </xf>
    <xf numFmtId="178" fontId="14" fillId="0" borderId="88" xfId="29" applyNumberFormat="1" applyFont="1" applyBorder="1" applyAlignment="1">
      <alignment horizontal="right" vertical="center"/>
    </xf>
    <xf numFmtId="178" fontId="14" fillId="0" borderId="38" xfId="29" applyNumberFormat="1" applyFont="1" applyBorder="1" applyAlignment="1">
      <alignment horizontal="right" vertical="center"/>
    </xf>
    <xf numFmtId="0" fontId="8" fillId="0" borderId="0" xfId="5" applyAlignment="1">
      <alignment vertical="center"/>
    </xf>
    <xf numFmtId="0" fontId="8" fillId="0" borderId="38" xfId="5" applyBorder="1" applyAlignment="1">
      <alignment vertical="center"/>
    </xf>
    <xf numFmtId="0" fontId="1" fillId="0" borderId="0" xfId="29" applyAlignment="1">
      <alignment horizontal="right" vertical="center"/>
    </xf>
    <xf numFmtId="0" fontId="1" fillId="0" borderId="85" xfId="29" applyBorder="1" applyAlignment="1">
      <alignment horizontal="right"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9" fillId="0" borderId="39" xfId="29" applyFont="1" applyBorder="1" applyAlignment="1">
      <alignment horizontal="center" vertical="center"/>
    </xf>
    <xf numFmtId="0" fontId="19" fillId="0" borderId="31" xfId="29" applyFont="1" applyBorder="1" applyAlignment="1">
      <alignment horizontal="center" vertical="center"/>
    </xf>
    <xf numFmtId="0" fontId="19" fillId="0" borderId="42" xfId="29" applyFont="1" applyBorder="1" applyAlignment="1">
      <alignment horizontal="center" vertical="center"/>
    </xf>
    <xf numFmtId="178" fontId="14" fillId="0" borderId="84" xfId="29" applyNumberFormat="1" applyFont="1" applyBorder="1" applyAlignment="1">
      <alignment horizontal="right" vertical="center"/>
    </xf>
    <xf numFmtId="187" fontId="14" fillId="0" borderId="84" xfId="29" applyNumberFormat="1" applyFont="1" applyBorder="1" applyAlignment="1">
      <alignment horizontal="right" vertical="center"/>
    </xf>
    <xf numFmtId="187" fontId="14" fillId="0" borderId="12" xfId="29" applyNumberFormat="1" applyFont="1" applyBorder="1" applyAlignment="1">
      <alignment horizontal="right" vertical="center"/>
    </xf>
    <xf numFmtId="187" fontId="14" fillId="0" borderId="82" xfId="29" applyNumberFormat="1" applyFont="1" applyBorder="1" applyAlignment="1">
      <alignment horizontal="right" vertical="center"/>
    </xf>
    <xf numFmtId="181" fontId="1" fillId="0" borderId="0" xfId="29" applyNumberFormat="1" applyAlignment="1">
      <alignment horizontal="right" vertical="center"/>
    </xf>
    <xf numFmtId="181" fontId="1" fillId="0" borderId="38" xfId="29" applyNumberFormat="1" applyBorder="1" applyAlignment="1">
      <alignment horizontal="right" vertical="center"/>
    </xf>
    <xf numFmtId="187" fontId="14" fillId="0" borderId="88" xfId="29" applyNumberFormat="1" applyFont="1" applyBorder="1" applyAlignment="1">
      <alignment horizontal="right" vertical="center"/>
    </xf>
    <xf numFmtId="187" fontId="1" fillId="0" borderId="0" xfId="29" applyNumberFormat="1" applyAlignment="1">
      <alignment horizontal="right" vertical="center"/>
    </xf>
    <xf numFmtId="187" fontId="1" fillId="0" borderId="85" xfId="29" applyNumberFormat="1" applyBorder="1" applyAlignment="1">
      <alignment horizontal="right" vertical="center"/>
    </xf>
    <xf numFmtId="0" fontId="19" fillId="0" borderId="60" xfId="29" applyFont="1" applyBorder="1">
      <alignment vertical="center"/>
    </xf>
    <xf numFmtId="0" fontId="19" fillId="0" borderId="0" xfId="29" applyFont="1">
      <alignment vertical="center"/>
    </xf>
    <xf numFmtId="0" fontId="19" fillId="0" borderId="38"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Alignment="1">
      <alignment vertical="center" textRotation="255"/>
    </xf>
    <xf numFmtId="0" fontId="14" fillId="0" borderId="49" xfId="29" applyFont="1" applyBorder="1" applyAlignment="1">
      <alignment vertical="center" textRotation="255"/>
    </xf>
    <xf numFmtId="181" fontId="14" fillId="0" borderId="60" xfId="29" applyNumberFormat="1" applyFont="1" applyBorder="1" applyAlignment="1">
      <alignment horizontal="right" vertical="center"/>
    </xf>
    <xf numFmtId="0" fontId="1" fillId="0" borderId="38" xfId="29" applyBorder="1" applyAlignment="1">
      <alignment horizontal="right" vertical="center"/>
    </xf>
    <xf numFmtId="181" fontId="14" fillId="0" borderId="41" xfId="29" applyNumberFormat="1" applyFont="1" applyBorder="1" applyAlignment="1">
      <alignment horizontal="right" vertical="center"/>
    </xf>
    <xf numFmtId="0" fontId="1" fillId="0" borderId="12" xfId="29" applyBorder="1" applyAlignment="1">
      <alignment horizontal="right" vertical="center"/>
    </xf>
    <xf numFmtId="0" fontId="1" fillId="0" borderId="46" xfId="29"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181" fontId="14" fillId="0" borderId="37" xfId="29" applyNumberFormat="1" applyFont="1" applyBorder="1" applyAlignment="1">
      <alignment horizontal="right" vertical="center"/>
    </xf>
    <xf numFmtId="0" fontId="1" fillId="0" borderId="49" xfId="29" applyBorder="1" applyAlignment="1">
      <alignment horizontal="right" vertical="center"/>
    </xf>
    <xf numFmtId="181" fontId="14" fillId="0" borderId="49" xfId="29" applyNumberFormat="1" applyFont="1" applyBorder="1" applyAlignment="1">
      <alignment horizontal="right" vertical="center"/>
    </xf>
    <xf numFmtId="0" fontId="1" fillId="0" borderId="40" xfId="29" applyBorder="1" applyAlignment="1">
      <alignment horizontal="right" vertical="center"/>
    </xf>
    <xf numFmtId="178" fontId="14" fillId="0" borderId="46" xfId="29" applyNumberFormat="1" applyFont="1" applyBorder="1" applyAlignment="1">
      <alignment horizontal="right" vertical="center"/>
    </xf>
    <xf numFmtId="178" fontId="14" fillId="0" borderId="37" xfId="29" applyNumberFormat="1" applyFont="1" applyBorder="1" applyAlignment="1">
      <alignment horizontal="right" vertical="center"/>
    </xf>
    <xf numFmtId="178" fontId="14" fillId="0" borderId="49" xfId="29" applyNumberFormat="1" applyFont="1" applyBorder="1" applyAlignment="1">
      <alignment horizontal="right" vertical="center"/>
    </xf>
    <xf numFmtId="178" fontId="14" fillId="0" borderId="89" xfId="29" applyNumberFormat="1" applyFont="1" applyBorder="1" applyAlignment="1">
      <alignment horizontal="right" vertical="center"/>
    </xf>
    <xf numFmtId="181" fontId="14" fillId="0" borderId="90" xfId="29" applyNumberFormat="1" applyFont="1" applyBorder="1" applyAlignment="1">
      <alignment horizontal="right" vertical="center"/>
    </xf>
    <xf numFmtId="178" fontId="14" fillId="0" borderId="90" xfId="29" applyNumberFormat="1" applyFont="1" applyBorder="1" applyAlignment="1">
      <alignment horizontal="right" vertical="center"/>
    </xf>
    <xf numFmtId="181" fontId="14" fillId="0" borderId="91" xfId="29" applyNumberFormat="1" applyFont="1" applyBorder="1" applyAlignment="1">
      <alignment horizontal="right" vertical="center"/>
    </xf>
    <xf numFmtId="181" fontId="14" fillId="0" borderId="40" xfId="29" applyNumberFormat="1" applyFont="1" applyBorder="1" applyAlignment="1">
      <alignment horizontal="right" vertical="center"/>
    </xf>
    <xf numFmtId="0" fontId="14" fillId="0" borderId="60" xfId="29" applyFont="1" applyBorder="1" applyAlignment="1">
      <alignment horizontal="left" vertical="center"/>
    </xf>
    <xf numFmtId="0" fontId="14" fillId="0" borderId="0" xfId="29" applyFont="1" applyAlignment="1">
      <alignment horizontal="left" vertical="center"/>
    </xf>
    <xf numFmtId="0" fontId="14" fillId="0" borderId="38" xfId="29" applyFont="1" applyBorder="1" applyAlignment="1">
      <alignment horizontal="left" vertical="center"/>
    </xf>
    <xf numFmtId="178" fontId="14" fillId="0" borderId="40" xfId="29" applyNumberFormat="1" applyFont="1" applyBorder="1" applyAlignment="1">
      <alignment horizontal="right" vertical="center"/>
    </xf>
    <xf numFmtId="187" fontId="14" fillId="0" borderId="0" xfId="29" applyNumberFormat="1" applyFont="1" applyAlignment="1">
      <alignment horizontal="right" vertical="center"/>
    </xf>
    <xf numFmtId="187" fontId="14" fillId="0" borderId="85" xfId="29" applyNumberFormat="1" applyFont="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Alignment="1">
      <alignment horizontal="right" vertical="center"/>
    </xf>
    <xf numFmtId="0" fontId="14" fillId="4" borderId="38" xfId="29" applyFont="1" applyFill="1" applyBorder="1" applyAlignment="1">
      <alignment horizontal="right" vertical="center"/>
    </xf>
    <xf numFmtId="0" fontId="1" fillId="0" borderId="89" xfId="29" applyBorder="1" applyAlignment="1">
      <alignment horizontal="right" vertical="center"/>
    </xf>
    <xf numFmtId="187" fontId="14" fillId="0" borderId="91" xfId="29" applyNumberFormat="1" applyFont="1" applyBorder="1" applyAlignment="1">
      <alignment horizontal="right" vertical="center"/>
    </xf>
    <xf numFmtId="187" fontId="1" fillId="0" borderId="49" xfId="29" applyNumberFormat="1" applyBorder="1" applyAlignment="1">
      <alignment horizontal="right" vertical="center"/>
    </xf>
    <xf numFmtId="187" fontId="1" fillId="0" borderId="89" xfId="29" applyNumberFormat="1" applyBorder="1" applyAlignment="1">
      <alignment horizontal="right" vertical="center"/>
    </xf>
    <xf numFmtId="178" fontId="14" fillId="0" borderId="91" xfId="29" applyNumberFormat="1" applyFont="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ill="1" applyBorder="1" applyAlignment="1" applyProtection="1">
      <alignment horizontal="center" vertical="center" wrapText="1"/>
      <protection locked="0"/>
    </xf>
    <xf numFmtId="0" fontId="1" fillId="6" borderId="8" xfId="30" applyFill="1" applyBorder="1" applyAlignment="1" applyProtection="1">
      <alignment horizontal="center" vertical="center" wrapText="1"/>
      <protection locked="0"/>
    </xf>
    <xf numFmtId="0" fontId="1" fillId="6" borderId="23" xfId="30" applyFill="1" applyBorder="1" applyAlignment="1" applyProtection="1">
      <alignment horizontal="center" vertical="center" wrapText="1"/>
      <protection locked="0"/>
    </xf>
    <xf numFmtId="0" fontId="1" fillId="6" borderId="95" xfId="30" applyFill="1" applyBorder="1" applyAlignment="1" applyProtection="1">
      <alignment horizontal="center" vertical="center" wrapText="1"/>
      <protection locked="0"/>
    </xf>
    <xf numFmtId="0" fontId="1" fillId="6" borderId="93" xfId="30" applyFill="1" applyBorder="1" applyAlignment="1" applyProtection="1">
      <alignment horizontal="center" vertical="center" wrapText="1"/>
      <protection locked="0"/>
    </xf>
    <xf numFmtId="0" fontId="1" fillId="6" borderId="94" xfId="30"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lignment horizontal="center" vertical="center"/>
    </xf>
    <xf numFmtId="0" fontId="25" fillId="5" borderId="2" xfId="30" applyFont="1" applyFill="1" applyBorder="1" applyAlignment="1">
      <alignment horizontal="center" vertical="center"/>
    </xf>
    <xf numFmtId="0" fontId="25" fillId="5" borderId="3" xfId="30" applyFont="1" applyFill="1" applyBorder="1" applyAlignment="1">
      <alignment horizontal="center" vertical="center"/>
    </xf>
    <xf numFmtId="0" fontId="26" fillId="5" borderId="72" xfId="30" applyFont="1" applyFill="1" applyBorder="1" applyAlignment="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10" xfId="33"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Font="1" applyBorder="1" applyAlignment="1" applyProtection="1">
      <alignment horizontal="left" vertical="center" shrinkToFit="1"/>
      <protection locked="0"/>
    </xf>
    <xf numFmtId="0" fontId="26" fillId="0" borderId="121" xfId="33"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Font="1" applyBorder="1" applyAlignment="1" applyProtection="1">
      <alignment horizontal="left" vertical="center" shrinkToFit="1"/>
      <protection locked="0"/>
    </xf>
    <xf numFmtId="0" fontId="26" fillId="0" borderId="108"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9"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Font="1" applyFill="1" applyBorder="1" applyAlignment="1" applyProtection="1">
      <alignment horizontal="left" vertical="center" shrinkToFit="1"/>
      <protection locked="0"/>
    </xf>
    <xf numFmtId="0" fontId="26" fillId="7" borderId="132" xfId="33"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Font="1" applyBorder="1" applyAlignment="1" applyProtection="1">
      <alignment horizontal="left" vertical="center" shrinkToFit="1"/>
      <protection locked="0"/>
    </xf>
    <xf numFmtId="0" fontId="26" fillId="0" borderId="127" xfId="33"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Font="1" applyFill="1" applyBorder="1" applyAlignment="1" applyProtection="1">
      <alignment horizontal="left" vertical="center" shrinkToFit="1"/>
      <protection locked="0"/>
    </xf>
    <xf numFmtId="0" fontId="26" fillId="7" borderId="132" xfId="30"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9"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Font="1" applyBorder="1" applyAlignment="1" applyProtection="1">
      <alignment horizontal="left" vertical="center" shrinkToFit="1"/>
      <protection locked="0"/>
    </xf>
    <xf numFmtId="0" fontId="26" fillId="0" borderId="108" xfId="30"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Font="1" applyFill="1" applyBorder="1" applyAlignment="1" applyProtection="1">
      <alignment horizontal="left" vertical="center" shrinkToFit="1"/>
      <protection locked="0"/>
    </xf>
    <xf numFmtId="0" fontId="26" fillId="5" borderId="127"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lignment horizontal="center" vertical="center"/>
    </xf>
    <xf numFmtId="0" fontId="26" fillId="5" borderId="31" xfId="30" applyFont="1" applyFill="1" applyBorder="1" applyAlignment="1">
      <alignment horizontal="center" vertical="center"/>
    </xf>
    <xf numFmtId="0" fontId="26" fillId="5" borderId="42" xfId="30" applyFont="1" applyFill="1" applyBorder="1" applyAlignment="1">
      <alignment horizontal="center" vertical="center"/>
    </xf>
    <xf numFmtId="0" fontId="26" fillId="5" borderId="32" xfId="30" applyFont="1" applyFill="1" applyBorder="1" applyAlignment="1">
      <alignment horizontal="center" vertical="center"/>
    </xf>
    <xf numFmtId="0" fontId="26" fillId="5" borderId="11" xfId="30" applyFont="1" applyFill="1" applyBorder="1">
      <alignment vertical="center"/>
    </xf>
    <xf numFmtId="0" fontId="26" fillId="5" borderId="12" xfId="30" applyFont="1" applyFill="1" applyBorder="1">
      <alignment vertical="center"/>
    </xf>
    <xf numFmtId="0" fontId="26" fillId="5" borderId="46" xfId="30" applyFont="1" applyFill="1" applyBorder="1">
      <alignment vertical="center"/>
    </xf>
    <xf numFmtId="177" fontId="26" fillId="5" borderId="41" xfId="32" applyNumberFormat="1" applyFont="1" applyFill="1" applyBorder="1" applyAlignment="1">
      <alignment horizontal="right" vertical="center" shrinkToFit="1"/>
    </xf>
    <xf numFmtId="177" fontId="26" fillId="5" borderId="12" xfId="32" applyNumberFormat="1" applyFont="1" applyFill="1" applyBorder="1" applyAlignment="1">
      <alignment horizontal="right" vertical="center" shrinkToFit="1"/>
    </xf>
    <xf numFmtId="177" fontId="26" fillId="5" borderId="82" xfId="32" applyNumberFormat="1" applyFont="1" applyFill="1" applyBorder="1" applyAlignment="1">
      <alignment horizontal="right" vertical="center" shrinkToFit="1"/>
    </xf>
    <xf numFmtId="177" fontId="26" fillId="5" borderId="84" xfId="32" applyNumberFormat="1" applyFont="1" applyFill="1" applyBorder="1" applyAlignment="1">
      <alignment horizontal="right" vertical="center" shrinkToFit="1"/>
    </xf>
    <xf numFmtId="188" fontId="26" fillId="5" borderId="84" xfId="32" applyNumberFormat="1" applyFont="1" applyFill="1" applyBorder="1" applyAlignment="1">
      <alignment horizontal="right" vertical="center" shrinkToFit="1"/>
    </xf>
    <xf numFmtId="188" fontId="26" fillId="5" borderId="12" xfId="32" applyNumberFormat="1" applyFont="1" applyFill="1" applyBorder="1" applyAlignment="1">
      <alignment horizontal="right" vertical="center" shrinkToFit="1"/>
    </xf>
    <xf numFmtId="188" fontId="26" fillId="5" borderId="13" xfId="32" applyNumberFormat="1" applyFont="1" applyFill="1" applyBorder="1" applyAlignment="1">
      <alignment horizontal="right" vertical="center" shrinkToFit="1"/>
    </xf>
    <xf numFmtId="0" fontId="26" fillId="5" borderId="11" xfId="30" applyFont="1" applyFill="1" applyBorder="1" applyAlignment="1">
      <alignment horizontal="center" vertical="top"/>
    </xf>
    <xf numFmtId="0" fontId="26" fillId="5" borderId="12" xfId="30" applyFont="1" applyFill="1" applyBorder="1" applyAlignment="1">
      <alignment horizontal="center" vertical="top"/>
    </xf>
    <xf numFmtId="0" fontId="26" fillId="5" borderId="7" xfId="30" applyFont="1" applyFill="1" applyBorder="1" applyAlignment="1">
      <alignment horizontal="center" vertical="top"/>
    </xf>
    <xf numFmtId="0" fontId="26" fillId="5" borderId="0" xfId="30" applyFont="1" applyFill="1" applyAlignment="1">
      <alignment horizontal="center" vertical="top"/>
    </xf>
    <xf numFmtId="0" fontId="26" fillId="5" borderId="24" xfId="30" applyFont="1" applyFill="1" applyBorder="1" applyAlignment="1">
      <alignment horizontal="center" vertical="top"/>
    </xf>
    <xf numFmtId="0" fontId="26" fillId="5" borderId="49" xfId="30" applyFont="1" applyFill="1" applyBorder="1" applyAlignment="1">
      <alignment horizontal="center" vertical="top"/>
    </xf>
    <xf numFmtId="0" fontId="26" fillId="5" borderId="30" xfId="30" applyFont="1" applyFill="1" applyBorder="1" applyAlignment="1">
      <alignment horizontal="center" vertical="center"/>
    </xf>
    <xf numFmtId="0" fontId="26" fillId="5" borderId="34" xfId="30" applyFont="1" applyFill="1" applyBorder="1" applyAlignment="1">
      <alignment horizontal="center" vertical="center"/>
    </xf>
    <xf numFmtId="0" fontId="26" fillId="7" borderId="19" xfId="30" applyFont="1" applyFill="1" applyBorder="1" applyAlignment="1" applyProtection="1">
      <alignment horizontal="left" vertical="center" shrinkToFit="1"/>
      <protection locked="0"/>
    </xf>
    <xf numFmtId="0" fontId="26" fillId="5" borderId="8" xfId="30" applyFont="1" applyFill="1" applyBorder="1" applyAlignment="1">
      <alignment horizontal="left" vertical="center" wrapText="1"/>
    </xf>
    <xf numFmtId="0" fontId="26" fillId="5" borderId="0" xfId="31" applyFont="1" applyFill="1" applyAlignment="1">
      <alignment horizontal="left" vertical="center"/>
    </xf>
    <xf numFmtId="0" fontId="26" fillId="5" borderId="24" xfId="30" applyFont="1" applyFill="1" applyBorder="1" applyAlignment="1">
      <alignment horizontal="center" vertical="center"/>
    </xf>
    <xf numFmtId="0" fontId="26" fillId="5" borderId="49" xfId="30" applyFont="1" applyFill="1" applyBorder="1" applyAlignment="1">
      <alignment horizontal="center" vertical="center"/>
    </xf>
    <xf numFmtId="0" fontId="26" fillId="5" borderId="63" xfId="30" applyFont="1" applyFill="1" applyBorder="1" applyAlignment="1">
      <alignment horizontal="center" vertical="center"/>
    </xf>
    <xf numFmtId="188" fontId="26" fillId="5" borderId="87" xfId="32" applyNumberFormat="1" applyFont="1" applyFill="1" applyBorder="1" applyAlignment="1">
      <alignment horizontal="right" vertical="center" shrinkToFit="1"/>
    </xf>
    <xf numFmtId="188" fontId="26" fillId="5" borderId="59" xfId="32" applyNumberFormat="1" applyFont="1" applyFill="1" applyBorder="1" applyAlignment="1">
      <alignment horizontal="right" vertical="center" shrinkToFit="1"/>
    </xf>
    <xf numFmtId="0" fontId="26" fillId="5" borderId="60" xfId="30" applyFont="1" applyFill="1" applyBorder="1">
      <alignment vertical="center"/>
    </xf>
    <xf numFmtId="0" fontId="26" fillId="5" borderId="0" xfId="30" applyFont="1" applyFill="1">
      <alignment vertical="center"/>
    </xf>
    <xf numFmtId="0" fontId="26" fillId="5" borderId="38" xfId="30" applyFont="1" applyFill="1" applyBorder="1">
      <alignment vertical="center"/>
    </xf>
    <xf numFmtId="177" fontId="26" fillId="5" borderId="154" xfId="32" applyNumberFormat="1" applyFont="1" applyFill="1" applyBorder="1" applyAlignment="1">
      <alignment horizontal="right" vertical="center" shrinkToFit="1"/>
    </xf>
    <xf numFmtId="177" fontId="26" fillId="5" borderId="86" xfId="32" applyNumberFormat="1" applyFont="1" applyFill="1" applyBorder="1" applyAlignment="1">
      <alignment horizontal="right" vertical="center" shrinkToFit="1"/>
    </xf>
    <xf numFmtId="188" fontId="26" fillId="5" borderId="86" xfId="32" applyNumberFormat="1" applyFont="1" applyFill="1" applyBorder="1" applyAlignment="1">
      <alignment horizontal="right" vertical="center" shrinkToFit="1"/>
    </xf>
    <xf numFmtId="188" fontId="26" fillId="5" borderId="155" xfId="32" applyNumberFormat="1" applyFont="1" applyFill="1" applyBorder="1" applyAlignment="1">
      <alignment horizontal="right" vertical="center" shrinkToFit="1"/>
    </xf>
    <xf numFmtId="0" fontId="26" fillId="5" borderId="41" xfId="30" applyFont="1" applyFill="1" applyBorder="1">
      <alignment vertical="center"/>
    </xf>
    <xf numFmtId="177" fontId="26" fillId="5" borderId="151" xfId="32" applyNumberFormat="1" applyFont="1" applyFill="1" applyBorder="1" applyAlignment="1">
      <alignment horizontal="right" vertical="center" shrinkToFit="1"/>
    </xf>
    <xf numFmtId="177" fontId="26" fillId="5" borderId="83" xfId="32" applyNumberFormat="1" applyFont="1" applyFill="1" applyBorder="1" applyAlignment="1">
      <alignment horizontal="right" vertical="center" shrinkToFit="1"/>
    </xf>
    <xf numFmtId="188" fontId="26" fillId="5" borderId="83" xfId="32" applyNumberFormat="1" applyFont="1" applyFill="1" applyBorder="1" applyAlignment="1">
      <alignment horizontal="right" vertical="center" shrinkToFit="1"/>
    </xf>
    <xf numFmtId="188" fontId="26" fillId="5" borderId="153" xfId="32" applyNumberFormat="1" applyFont="1" applyFill="1" applyBorder="1" applyAlignment="1">
      <alignment horizontal="right" vertical="center" shrinkToFit="1"/>
    </xf>
    <xf numFmtId="0" fontId="26" fillId="5" borderId="7" xfId="30" applyFont="1" applyFill="1" applyBorder="1" applyAlignment="1">
      <alignment horizontal="left" vertical="center"/>
    </xf>
    <xf numFmtId="0" fontId="26" fillId="5" borderId="0" xfId="30" applyFont="1" applyFill="1" applyAlignment="1">
      <alignment horizontal="left" vertical="center"/>
    </xf>
    <xf numFmtId="0" fontId="26" fillId="5" borderId="38" xfId="30" applyFont="1" applyFill="1" applyBorder="1" applyAlignment="1">
      <alignment horizontal="left" vertical="center"/>
    </xf>
    <xf numFmtId="177" fontId="26" fillId="5" borderId="60" xfId="31" applyNumberFormat="1" applyFont="1" applyFill="1" applyBorder="1" applyAlignment="1">
      <alignment horizontal="right" vertical="center" shrinkToFit="1"/>
    </xf>
    <xf numFmtId="177" fontId="26" fillId="5" borderId="0" xfId="31" applyNumberFormat="1" applyFont="1" applyFill="1" applyAlignment="1">
      <alignment horizontal="right" vertical="center" shrinkToFit="1"/>
    </xf>
    <xf numFmtId="177" fontId="26" fillId="5" borderId="85" xfId="31" applyNumberFormat="1" applyFont="1" applyFill="1" applyBorder="1" applyAlignment="1">
      <alignment horizontal="right" vertical="center" shrinkToFit="1"/>
    </xf>
    <xf numFmtId="177" fontId="26" fillId="5" borderId="88" xfId="31" applyNumberFormat="1" applyFont="1" applyFill="1" applyBorder="1" applyAlignment="1">
      <alignment horizontal="right" vertical="center" shrinkToFit="1"/>
    </xf>
    <xf numFmtId="188" fontId="26" fillId="5" borderId="88" xfId="31" applyNumberFormat="1" applyFont="1" applyFill="1" applyBorder="1" applyAlignment="1">
      <alignment horizontal="right" vertical="center" shrinkToFit="1"/>
    </xf>
    <xf numFmtId="188" fontId="26" fillId="5" borderId="0" xfId="31" applyNumberFormat="1" applyFont="1" applyFill="1" applyAlignment="1">
      <alignment horizontal="right" vertical="center" shrinkToFit="1"/>
    </xf>
    <xf numFmtId="188" fontId="26" fillId="5" borderId="62" xfId="31" applyNumberFormat="1" applyFont="1" applyFill="1" applyBorder="1" applyAlignment="1">
      <alignment horizontal="right" vertical="center" shrinkToFit="1"/>
    </xf>
    <xf numFmtId="188" fontId="26" fillId="5" borderId="152" xfId="32" applyNumberFormat="1" applyFont="1" applyFill="1" applyBorder="1" applyAlignment="1">
      <alignment horizontal="right" vertical="center" shrinkToFit="1"/>
    </xf>
    <xf numFmtId="188" fontId="26" fillId="5" borderId="15" xfId="32" applyNumberFormat="1" applyFont="1" applyFill="1" applyBorder="1" applyAlignment="1">
      <alignment horizontal="right" vertical="center" shrinkToFit="1"/>
    </xf>
    <xf numFmtId="0" fontId="26" fillId="5" borderId="41" xfId="30" applyFont="1" applyFill="1" applyBorder="1" applyAlignment="1">
      <alignment horizontal="center" vertical="center" textRotation="255" wrapText="1"/>
    </xf>
    <xf numFmtId="0" fontId="26" fillId="5" borderId="46" xfId="30" applyFont="1" applyFill="1" applyBorder="1" applyAlignment="1">
      <alignment horizontal="center" vertical="center" textRotation="255" wrapText="1"/>
    </xf>
    <xf numFmtId="0" fontId="26" fillId="5" borderId="60" xfId="30" applyFont="1" applyFill="1" applyBorder="1" applyAlignment="1">
      <alignment horizontal="center" vertical="center" textRotation="255" wrapText="1"/>
    </xf>
    <xf numFmtId="0" fontId="26" fillId="5" borderId="38" xfId="30" applyFont="1" applyFill="1" applyBorder="1" applyAlignment="1">
      <alignment horizontal="center" vertical="center" textRotation="255" wrapText="1"/>
    </xf>
    <xf numFmtId="0" fontId="26" fillId="5" borderId="37" xfId="30" applyFont="1" applyFill="1" applyBorder="1" applyAlignment="1">
      <alignment horizontal="center" vertical="center" textRotation="255" wrapText="1"/>
    </xf>
    <xf numFmtId="0" fontId="26" fillId="5" borderId="40" xfId="30" applyFont="1" applyFill="1" applyBorder="1" applyAlignment="1">
      <alignment horizontal="center" vertical="center" textRotation="255" wrapText="1"/>
    </xf>
    <xf numFmtId="0" fontId="26" fillId="5" borderId="11" xfId="30" applyFont="1" applyFill="1" applyBorder="1" applyAlignment="1">
      <alignment horizontal="center" vertical="center" textRotation="255" shrinkToFit="1"/>
    </xf>
    <xf numFmtId="0" fontId="26" fillId="5" borderId="46" xfId="30" applyFont="1" applyFill="1" applyBorder="1" applyAlignment="1">
      <alignment horizontal="center" vertical="center" textRotation="255" shrinkToFit="1"/>
    </xf>
    <xf numFmtId="0" fontId="26" fillId="5" borderId="7" xfId="30" applyFont="1" applyFill="1" applyBorder="1" applyAlignment="1">
      <alignment horizontal="center" vertical="center" textRotation="255" shrinkToFit="1"/>
    </xf>
    <xf numFmtId="0" fontId="26" fillId="5" borderId="38" xfId="30" applyFont="1" applyFill="1" applyBorder="1" applyAlignment="1">
      <alignment horizontal="center" vertical="center" textRotation="255" shrinkToFit="1"/>
    </xf>
    <xf numFmtId="0" fontId="26" fillId="5" borderId="24" xfId="30" applyFont="1" applyFill="1" applyBorder="1" applyAlignment="1">
      <alignment horizontal="center" vertical="center" textRotation="255" shrinkToFit="1"/>
    </xf>
    <xf numFmtId="0" fontId="26" fillId="5" borderId="40" xfId="30" applyFont="1" applyFill="1" applyBorder="1" applyAlignment="1">
      <alignment horizontal="center" vertical="center" textRotation="255" shrinkToFit="1"/>
    </xf>
    <xf numFmtId="177" fontId="26" fillId="5" borderId="60" xfId="32" applyNumberFormat="1" applyFont="1" applyFill="1" applyBorder="1" applyAlignment="1">
      <alignment horizontal="right" vertical="center" shrinkToFit="1"/>
    </xf>
    <xf numFmtId="177" fontId="26" fillId="5" borderId="0" xfId="32" applyNumberFormat="1" applyFont="1" applyFill="1" applyAlignment="1">
      <alignment horizontal="right" vertical="center" shrinkToFit="1"/>
    </xf>
    <xf numFmtId="177" fontId="26" fillId="5" borderId="85" xfId="32" applyNumberFormat="1" applyFont="1" applyFill="1" applyBorder="1" applyAlignment="1">
      <alignment horizontal="right" vertical="center" shrinkToFit="1"/>
    </xf>
    <xf numFmtId="177" fontId="26" fillId="5" borderId="88" xfId="32" applyNumberFormat="1" applyFont="1" applyFill="1" applyBorder="1" applyAlignment="1">
      <alignment horizontal="right" vertical="center" shrinkToFit="1"/>
    </xf>
    <xf numFmtId="188" fontId="26" fillId="5" borderId="88" xfId="32" applyNumberFormat="1" applyFont="1" applyFill="1" applyBorder="1" applyAlignment="1">
      <alignment horizontal="right" vertical="center" shrinkToFit="1"/>
    </xf>
    <xf numFmtId="188" fontId="26" fillId="5" borderId="0" xfId="32" applyNumberFormat="1" applyFont="1" applyFill="1" applyAlignment="1">
      <alignment horizontal="right" vertical="center" shrinkToFit="1"/>
    </xf>
    <xf numFmtId="188" fontId="26" fillId="5" borderId="62" xfId="32" applyNumberFormat="1" applyFont="1" applyFill="1" applyBorder="1" applyAlignment="1">
      <alignment horizontal="right" vertical="center" shrinkToFit="1"/>
    </xf>
    <xf numFmtId="0" fontId="26" fillId="5" borderId="49" xfId="30" applyFont="1" applyFill="1" applyBorder="1">
      <alignment vertical="center"/>
    </xf>
    <xf numFmtId="0" fontId="26" fillId="5" borderId="40" xfId="30" applyFont="1" applyFill="1" applyBorder="1">
      <alignment vertical="center"/>
    </xf>
    <xf numFmtId="0" fontId="26" fillId="5" borderId="60" xfId="30" applyFont="1" applyFill="1" applyBorder="1" applyAlignment="1">
      <alignment vertical="center" shrinkToFit="1"/>
    </xf>
    <xf numFmtId="0" fontId="26" fillId="5" borderId="0" xfId="30" applyFont="1" applyFill="1" applyAlignment="1">
      <alignment vertical="center" shrinkToFit="1"/>
    </xf>
    <xf numFmtId="0" fontId="26" fillId="5" borderId="38" xfId="30" applyFont="1" applyFill="1" applyBorder="1" applyAlignment="1">
      <alignment vertical="center" shrinkToFit="1"/>
    </xf>
    <xf numFmtId="0" fontId="26" fillId="5" borderId="39" xfId="32" applyFont="1" applyFill="1" applyBorder="1" applyAlignment="1">
      <alignment horizontal="center" vertical="center"/>
    </xf>
    <xf numFmtId="0" fontId="26" fillId="5" borderId="31" xfId="32" applyFont="1" applyFill="1" applyBorder="1" applyAlignment="1">
      <alignment horizontal="center" vertical="center"/>
    </xf>
    <xf numFmtId="0" fontId="26" fillId="5" borderId="32" xfId="32" applyFont="1" applyFill="1" applyBorder="1" applyAlignment="1">
      <alignment horizontal="center" vertical="center"/>
    </xf>
    <xf numFmtId="0" fontId="26" fillId="5" borderId="37" xfId="30" applyFont="1" applyFill="1" applyBorder="1">
      <alignment vertical="center"/>
    </xf>
    <xf numFmtId="0" fontId="26" fillId="5" borderId="31" xfId="30" applyFont="1" applyFill="1" applyBorder="1" applyAlignment="1">
      <alignment horizontal="center" vertical="center" wrapText="1"/>
    </xf>
    <xf numFmtId="177" fontId="26" fillId="5" borderId="39" xfId="32" applyNumberFormat="1" applyFont="1" applyFill="1" applyBorder="1" applyAlignment="1">
      <alignment horizontal="right" vertical="center" shrinkToFit="1"/>
    </xf>
    <xf numFmtId="177" fontId="26" fillId="5" borderId="31" xfId="32" applyNumberFormat="1" applyFont="1" applyFill="1" applyBorder="1" applyAlignment="1">
      <alignment horizontal="right" vertical="center" shrinkToFit="1"/>
    </xf>
    <xf numFmtId="177" fontId="26" fillId="5" borderId="156" xfId="32" applyNumberFormat="1" applyFont="1" applyFill="1" applyBorder="1" applyAlignment="1">
      <alignment horizontal="right" vertical="center" shrinkToFit="1"/>
    </xf>
    <xf numFmtId="177" fontId="26" fillId="5" borderId="157" xfId="32" applyNumberFormat="1" applyFont="1" applyFill="1" applyBorder="1" applyAlignment="1">
      <alignment horizontal="right" vertical="center" shrinkToFit="1"/>
    </xf>
    <xf numFmtId="177" fontId="26" fillId="5" borderId="158" xfId="32" applyNumberFormat="1" applyFont="1" applyFill="1" applyBorder="1" applyAlignment="1">
      <alignment horizontal="right" vertical="center" shrinkToFit="1"/>
    </xf>
    <xf numFmtId="177" fontId="26" fillId="5" borderId="159" xfId="32" applyNumberFormat="1" applyFont="1" applyFill="1" applyBorder="1" applyAlignment="1">
      <alignment horizontal="right" vertical="center" shrinkToFit="1"/>
    </xf>
    <xf numFmtId="177" fontId="26" fillId="5" borderId="160" xfId="32" applyNumberFormat="1" applyFont="1" applyFill="1" applyBorder="1" applyAlignment="1">
      <alignment horizontal="right" vertical="center" shrinkToFit="1"/>
    </xf>
    <xf numFmtId="177" fontId="26" fillId="5" borderId="91" xfId="32" applyNumberFormat="1" applyFont="1" applyFill="1" applyBorder="1" applyAlignment="1">
      <alignment horizontal="right" vertical="center" shrinkToFit="1"/>
    </xf>
    <xf numFmtId="177" fontId="26" fillId="5" borderId="49" xfId="32" applyNumberFormat="1" applyFont="1" applyFill="1" applyBorder="1" applyAlignment="1">
      <alignment horizontal="right" vertical="center" shrinkToFit="1"/>
    </xf>
    <xf numFmtId="177" fontId="26" fillId="5" borderId="89" xfId="32" applyNumberFormat="1" applyFont="1" applyFill="1" applyBorder="1" applyAlignment="1">
      <alignment horizontal="right" vertical="center" shrinkToFit="1"/>
    </xf>
    <xf numFmtId="188" fontId="26" fillId="5" borderId="91" xfId="32" applyNumberFormat="1" applyFont="1" applyFill="1" applyBorder="1" applyAlignment="1">
      <alignment horizontal="right" vertical="center" shrinkToFit="1"/>
    </xf>
    <xf numFmtId="188" fontId="26" fillId="5" borderId="49" xfId="32" applyNumberFormat="1" applyFont="1" applyFill="1" applyBorder="1" applyAlignment="1">
      <alignment horizontal="right" vertical="center" shrinkToFit="1"/>
    </xf>
    <xf numFmtId="188" fontId="26" fillId="5" borderId="63" xfId="32" applyNumberFormat="1" applyFont="1" applyFill="1" applyBorder="1" applyAlignment="1">
      <alignment horizontal="right" vertical="center" shrinkToFit="1"/>
    </xf>
    <xf numFmtId="0" fontId="26" fillId="5" borderId="11" xfId="30" applyFont="1" applyFill="1" applyBorder="1" applyAlignment="1">
      <alignment horizontal="center" vertical="top" wrapText="1"/>
    </xf>
    <xf numFmtId="0" fontId="26" fillId="5" borderId="12" xfId="30" applyFont="1" applyFill="1" applyBorder="1" applyAlignment="1">
      <alignment horizontal="center" vertical="top" wrapText="1"/>
    </xf>
    <xf numFmtId="0" fontId="26" fillId="5" borderId="46" xfId="30" applyFont="1" applyFill="1" applyBorder="1" applyAlignment="1">
      <alignment horizontal="center" vertical="top" wrapText="1"/>
    </xf>
    <xf numFmtId="0" fontId="26" fillId="5" borderId="7" xfId="30" applyFont="1" applyFill="1" applyBorder="1" applyAlignment="1">
      <alignment horizontal="center" vertical="top" wrapText="1"/>
    </xf>
    <xf numFmtId="0" fontId="26" fillId="5" borderId="0" xfId="30" applyFont="1" applyFill="1" applyAlignment="1">
      <alignment horizontal="center" vertical="top" wrapText="1"/>
    </xf>
    <xf numFmtId="0" fontId="26" fillId="5" borderId="38" xfId="30" applyFont="1" applyFill="1" applyBorder="1" applyAlignment="1">
      <alignment horizontal="center" vertical="top" wrapText="1"/>
    </xf>
    <xf numFmtId="0" fontId="26" fillId="5" borderId="24" xfId="30" applyFont="1" applyFill="1" applyBorder="1" applyAlignment="1">
      <alignment horizontal="center" vertical="top" wrapText="1"/>
    </xf>
    <xf numFmtId="0" fontId="26" fillId="5" borderId="49" xfId="30" applyFont="1" applyFill="1" applyBorder="1" applyAlignment="1">
      <alignment horizontal="center" vertical="top" wrapText="1"/>
    </xf>
    <xf numFmtId="177" fontId="26" fillId="5" borderId="161" xfId="32" applyNumberFormat="1" applyFont="1" applyFill="1" applyBorder="1" applyAlignment="1">
      <alignment horizontal="right" vertical="center" shrinkToFit="1"/>
    </xf>
    <xf numFmtId="177" fontId="26" fillId="5" borderId="90" xfId="32" applyNumberFormat="1" applyFont="1" applyFill="1" applyBorder="1" applyAlignment="1">
      <alignment horizontal="right" vertical="center" shrinkToFit="1"/>
    </xf>
    <xf numFmtId="188" fontId="26" fillId="5" borderId="158" xfId="32" applyNumberFormat="1" applyFont="1" applyFill="1" applyBorder="1" applyAlignment="1">
      <alignment horizontal="right" vertical="center" shrinkToFit="1"/>
    </xf>
    <xf numFmtId="188" fontId="26" fillId="5" borderId="159" xfId="32" applyNumberFormat="1" applyFont="1" applyFill="1" applyBorder="1" applyAlignment="1">
      <alignment horizontal="right" vertical="center" shrinkToFit="1"/>
    </xf>
    <xf numFmtId="188" fontId="26" fillId="5" borderId="162" xfId="32" applyNumberFormat="1" applyFont="1" applyFill="1" applyBorder="1" applyAlignment="1">
      <alignment horizontal="right" vertical="center" shrinkToFit="1"/>
    </xf>
    <xf numFmtId="177" fontId="26" fillId="5" borderId="37" xfId="32" applyNumberFormat="1" applyFont="1" applyFill="1" applyBorder="1" applyAlignment="1">
      <alignment horizontal="right" vertical="center" shrinkToFit="1"/>
    </xf>
    <xf numFmtId="0" fontId="28" fillId="5" borderId="42" xfId="30" applyFont="1" applyFill="1" applyBorder="1" applyAlignment="1">
      <alignment horizontal="center" vertical="center"/>
    </xf>
    <xf numFmtId="0" fontId="26" fillId="5" borderId="41" xfId="30" applyFont="1" applyFill="1" applyBorder="1" applyAlignment="1">
      <alignment horizontal="center" vertical="center" wrapText="1"/>
    </xf>
    <xf numFmtId="0" fontId="26" fillId="5" borderId="12" xfId="30" applyFont="1" applyFill="1" applyBorder="1" applyAlignment="1">
      <alignment horizontal="center" vertical="center" wrapText="1"/>
    </xf>
    <xf numFmtId="0" fontId="26" fillId="5" borderId="46" xfId="30" applyFont="1" applyFill="1" applyBorder="1" applyAlignment="1">
      <alignment horizontal="center" vertical="center" wrapText="1"/>
    </xf>
    <xf numFmtId="0" fontId="26" fillId="5" borderId="60" xfId="30" applyFont="1" applyFill="1" applyBorder="1" applyAlignment="1">
      <alignment horizontal="center" vertical="center" wrapText="1"/>
    </xf>
    <xf numFmtId="0" fontId="26" fillId="5" borderId="0" xfId="30" applyFont="1" applyFill="1" applyAlignment="1">
      <alignment horizontal="center" vertical="center" wrapText="1"/>
    </xf>
    <xf numFmtId="0" fontId="26" fillId="5" borderId="38" xfId="30" applyFont="1" applyFill="1" applyBorder="1" applyAlignment="1">
      <alignment horizontal="center" vertical="center" wrapText="1"/>
    </xf>
    <xf numFmtId="0" fontId="26" fillId="5" borderId="49" xfId="30" applyFont="1" applyFill="1" applyBorder="1" applyAlignment="1">
      <alignment horizontal="center" vertical="center" wrapText="1"/>
    </xf>
    <xf numFmtId="0" fontId="26" fillId="5" borderId="40" xfId="30" applyFont="1" applyFill="1" applyBorder="1" applyAlignment="1">
      <alignment horizontal="center" vertical="center" wrapText="1"/>
    </xf>
    <xf numFmtId="0" fontId="26" fillId="5" borderId="41" xfId="32" applyFont="1" applyFill="1" applyBorder="1" applyAlignment="1">
      <alignment horizontal="left" vertical="center" shrinkToFit="1"/>
    </xf>
    <xf numFmtId="0" fontId="26" fillId="5" borderId="12" xfId="32" applyFont="1" applyFill="1" applyBorder="1" applyAlignment="1">
      <alignment horizontal="left" vertical="center" shrinkToFit="1"/>
    </xf>
    <xf numFmtId="0" fontId="26" fillId="5" borderId="46" xfId="32" applyFont="1" applyFill="1" applyBorder="1" applyAlignment="1">
      <alignment horizontal="left" vertical="center" shrinkToFit="1"/>
    </xf>
    <xf numFmtId="188" fontId="26" fillId="5" borderId="163" xfId="32" applyNumberFormat="1" applyFont="1" applyFill="1" applyBorder="1" applyAlignment="1">
      <alignment horizontal="right" vertical="center" shrinkToFit="1"/>
    </xf>
    <xf numFmtId="188" fontId="26" fillId="5" borderId="45" xfId="32" applyNumberFormat="1" applyFont="1" applyFill="1" applyBorder="1" applyAlignment="1">
      <alignment horizontal="right" vertical="center" shrinkToFit="1"/>
    </xf>
    <xf numFmtId="0" fontId="26" fillId="5" borderId="60" xfId="32" applyFont="1" applyFill="1" applyBorder="1" applyAlignment="1">
      <alignment horizontal="left" vertical="center" shrinkToFit="1"/>
    </xf>
    <xf numFmtId="0" fontId="26" fillId="5" borderId="0" xfId="32" applyFont="1" applyFill="1" applyAlignment="1">
      <alignment horizontal="left" vertical="center" shrinkToFit="1"/>
    </xf>
    <xf numFmtId="0" fontId="26" fillId="5" borderId="38" xfId="32" applyFont="1" applyFill="1" applyBorder="1" applyAlignment="1">
      <alignment horizontal="left" vertical="center" shrinkToFit="1"/>
    </xf>
    <xf numFmtId="0" fontId="26" fillId="5" borderId="11" xfId="30" applyFont="1" applyFill="1" applyBorder="1" applyAlignment="1">
      <alignment horizontal="center" vertical="center" wrapText="1"/>
    </xf>
    <xf numFmtId="0" fontId="26" fillId="5" borderId="7" xfId="30" applyFont="1" applyFill="1" applyBorder="1" applyAlignment="1">
      <alignment horizontal="center" vertical="center" wrapText="1"/>
    </xf>
    <xf numFmtId="0" fontId="26" fillId="5" borderId="71" xfId="30" applyFont="1" applyFill="1" applyBorder="1" applyAlignment="1">
      <alignment horizontal="center" vertical="center" wrapText="1"/>
    </xf>
    <xf numFmtId="0" fontId="26" fillId="5" borderId="72" xfId="30" applyFont="1" applyFill="1" applyBorder="1" applyAlignment="1">
      <alignment horizontal="center" vertical="center" wrapText="1"/>
    </xf>
    <xf numFmtId="0" fontId="26" fillId="5" borderId="67" xfId="30" applyFont="1" applyFill="1" applyBorder="1" applyAlignment="1">
      <alignment horizontal="center" vertical="center" wrapText="1"/>
    </xf>
    <xf numFmtId="188" fontId="26" fillId="5" borderId="129" xfId="32" applyNumberFormat="1" applyFont="1" applyFill="1" applyBorder="1" applyAlignment="1">
      <alignment horizontal="right" vertical="center" shrinkToFit="1"/>
    </xf>
    <xf numFmtId="188" fontId="26" fillId="5" borderId="166" xfId="32" applyNumberFormat="1" applyFont="1" applyFill="1" applyBorder="1" applyAlignment="1">
      <alignment horizontal="right" vertical="center" shrinkToFit="1"/>
    </xf>
    <xf numFmtId="188" fontId="26" fillId="5" borderId="167" xfId="32" applyNumberFormat="1" applyFont="1" applyFill="1" applyBorder="1" applyAlignment="1">
      <alignment horizontal="right" vertical="center" shrinkToFit="1"/>
    </xf>
    <xf numFmtId="188" fontId="26" fillId="5" borderId="168" xfId="32" applyNumberFormat="1" applyFont="1" applyFill="1" applyBorder="1" applyAlignment="1">
      <alignment horizontal="right" vertical="center" shrinkToFit="1"/>
    </xf>
    <xf numFmtId="0" fontId="26" fillId="5" borderId="81" xfId="30" applyFont="1" applyFill="1" applyBorder="1" applyAlignment="1">
      <alignment horizontal="center" vertical="center"/>
    </xf>
    <xf numFmtId="0" fontId="26" fillId="5" borderId="25" xfId="30" applyFont="1" applyFill="1" applyBorder="1" applyAlignment="1">
      <alignment horizontal="center" vertical="center"/>
    </xf>
    <xf numFmtId="0" fontId="26" fillId="5" borderId="76" xfId="30" applyFont="1" applyFill="1" applyBorder="1" applyAlignment="1">
      <alignment horizontal="center" vertical="center"/>
    </xf>
    <xf numFmtId="0" fontId="26" fillId="5" borderId="75" xfId="30" applyFont="1" applyFill="1" applyBorder="1" applyAlignment="1">
      <alignment horizontal="center" vertical="center"/>
    </xf>
    <xf numFmtId="0" fontId="26" fillId="5" borderId="69" xfId="30" applyFont="1" applyFill="1" applyBorder="1">
      <alignment vertical="center"/>
    </xf>
    <xf numFmtId="0" fontId="26" fillId="5" borderId="72" xfId="30" applyFont="1" applyFill="1" applyBorder="1">
      <alignment vertical="center"/>
    </xf>
    <xf numFmtId="0" fontId="26" fillId="5" borderId="67" xfId="30" applyFont="1" applyFill="1" applyBorder="1">
      <alignment vertical="center"/>
    </xf>
    <xf numFmtId="177" fontId="26" fillId="5" borderId="172" xfId="32" applyNumberFormat="1" applyFont="1" applyFill="1" applyBorder="1" applyAlignment="1">
      <alignment horizontal="right" vertical="center" shrinkToFit="1"/>
    </xf>
    <xf numFmtId="177" fontId="26" fillId="5" borderId="173" xfId="32" applyNumberFormat="1" applyFont="1" applyFill="1" applyBorder="1" applyAlignment="1">
      <alignment horizontal="right" vertical="center" shrinkToFit="1"/>
    </xf>
    <xf numFmtId="188" fontId="26" fillId="5" borderId="173" xfId="32" applyNumberFormat="1" applyFont="1" applyFill="1" applyBorder="1" applyAlignment="1">
      <alignment horizontal="right" vertical="center" shrinkToFit="1"/>
    </xf>
    <xf numFmtId="188" fontId="26" fillId="5" borderId="174" xfId="32" applyNumberFormat="1" applyFont="1" applyFill="1" applyBorder="1" applyAlignment="1">
      <alignment horizontal="right" vertical="center" shrinkToFit="1"/>
    </xf>
    <xf numFmtId="0" fontId="26" fillId="5" borderId="11" xfId="30" applyFont="1" applyFill="1" applyBorder="1" applyAlignment="1">
      <alignment horizontal="left" vertical="center"/>
    </xf>
    <xf numFmtId="0" fontId="26" fillId="5" borderId="12" xfId="30" applyFont="1" applyFill="1" applyBorder="1" applyAlignment="1">
      <alignment horizontal="left" vertical="center"/>
    </xf>
    <xf numFmtId="0" fontId="26" fillId="5" borderId="12" xfId="30" applyFont="1" applyFill="1" applyBorder="1" applyAlignment="1">
      <alignment horizontal="right" vertical="center"/>
    </xf>
    <xf numFmtId="0" fontId="26" fillId="5" borderId="46" xfId="30" applyFont="1" applyFill="1" applyBorder="1" applyAlignment="1">
      <alignment horizontal="right" vertical="center"/>
    </xf>
    <xf numFmtId="177" fontId="26" fillId="5" borderId="41" xfId="31" applyNumberFormat="1" applyFont="1" applyFill="1" applyBorder="1" applyAlignment="1">
      <alignment horizontal="right" vertical="center" shrinkToFit="1"/>
    </xf>
    <xf numFmtId="177" fontId="26" fillId="5" borderId="12" xfId="31" applyNumberFormat="1" applyFont="1" applyFill="1" applyBorder="1" applyAlignment="1">
      <alignment horizontal="right" vertical="center" shrinkToFit="1"/>
    </xf>
    <xf numFmtId="177" fontId="26" fillId="5" borderId="82" xfId="31" applyNumberFormat="1" applyFont="1" applyFill="1" applyBorder="1" applyAlignment="1">
      <alignment horizontal="right" vertical="center" shrinkToFit="1"/>
    </xf>
    <xf numFmtId="177" fontId="26" fillId="5" borderId="84" xfId="31" applyNumberFormat="1" applyFont="1" applyFill="1" applyBorder="1" applyAlignment="1">
      <alignment horizontal="right" vertical="center" shrinkToFit="1"/>
    </xf>
    <xf numFmtId="188" fontId="26" fillId="5" borderId="169" xfId="32" applyNumberFormat="1" applyFont="1" applyFill="1" applyBorder="1" applyAlignment="1">
      <alignment horizontal="right" vertical="center" shrinkToFit="1"/>
    </xf>
    <xf numFmtId="188" fontId="26" fillId="5" borderId="170" xfId="32" applyNumberFormat="1" applyFont="1" applyFill="1" applyBorder="1" applyAlignment="1">
      <alignment horizontal="right" vertical="center" shrinkToFit="1"/>
    </xf>
    <xf numFmtId="188" fontId="26" fillId="5" borderId="171" xfId="32" applyNumberFormat="1" applyFont="1" applyFill="1" applyBorder="1" applyAlignment="1">
      <alignment horizontal="right" vertical="center" shrinkToFit="1"/>
    </xf>
    <xf numFmtId="176" fontId="26" fillId="5" borderId="41" xfId="32" applyNumberFormat="1" applyFont="1" applyFill="1" applyBorder="1" applyAlignment="1">
      <alignment horizontal="right" vertical="center" shrinkToFit="1"/>
    </xf>
    <xf numFmtId="176" fontId="26" fillId="5" borderId="12" xfId="32" applyNumberFormat="1" applyFont="1" applyFill="1" applyBorder="1" applyAlignment="1">
      <alignment horizontal="right" vertical="center" shrinkToFit="1"/>
    </xf>
    <xf numFmtId="176" fontId="26" fillId="5" borderId="46" xfId="32" applyNumberFormat="1" applyFont="1" applyFill="1" applyBorder="1" applyAlignment="1">
      <alignment horizontal="right" vertical="center" shrinkToFit="1"/>
    </xf>
    <xf numFmtId="0" fontId="26" fillId="5" borderId="26" xfId="30" applyFont="1" applyFill="1" applyBorder="1" applyAlignment="1">
      <alignment horizontal="center" vertical="center"/>
    </xf>
    <xf numFmtId="0" fontId="26" fillId="5" borderId="11" xfId="30" applyFont="1" applyFill="1" applyBorder="1" applyAlignment="1">
      <alignment horizontal="center" vertical="center" textRotation="255" wrapText="1"/>
    </xf>
    <xf numFmtId="0" fontId="26" fillId="5" borderId="7" xfId="30" applyFont="1" applyFill="1" applyBorder="1" applyAlignment="1">
      <alignment horizontal="center" vertical="center" textRotation="255" wrapText="1"/>
    </xf>
    <xf numFmtId="0" fontId="26" fillId="5" borderId="24" xfId="30" applyFont="1" applyFill="1" applyBorder="1" applyAlignment="1">
      <alignment horizontal="center" vertical="center" textRotation="255" wrapText="1"/>
    </xf>
    <xf numFmtId="0" fontId="26" fillId="5" borderId="17" xfId="30" applyFont="1" applyFill="1" applyBorder="1" applyAlignment="1">
      <alignment horizontal="left" vertical="center" wrapText="1"/>
    </xf>
    <xf numFmtId="0" fontId="26" fillId="5" borderId="18" xfId="30" applyFont="1" applyFill="1" applyBorder="1" applyAlignment="1">
      <alignment horizontal="left" vertical="center"/>
    </xf>
    <xf numFmtId="0" fontId="26" fillId="5" borderId="43" xfId="30" applyFont="1" applyFill="1" applyBorder="1" applyAlignment="1">
      <alignment horizontal="left" vertical="center"/>
    </xf>
    <xf numFmtId="188" fontId="26" fillId="5" borderId="128" xfId="32" applyNumberFormat="1" applyFont="1" applyFill="1" applyBorder="1" applyAlignment="1">
      <alignment horizontal="right" vertical="center" shrinkToFit="1"/>
    </xf>
    <xf numFmtId="177" fontId="26" fillId="5" borderId="164" xfId="32" applyNumberFormat="1" applyFont="1" applyFill="1" applyBorder="1" applyAlignment="1">
      <alignment horizontal="right" vertical="center" shrinkToFit="1"/>
    </xf>
    <xf numFmtId="177" fontId="26" fillId="5" borderId="165" xfId="32" applyNumberFormat="1" applyFont="1" applyFill="1" applyBorder="1" applyAlignment="1">
      <alignment horizontal="right" vertical="center" shrinkToFit="1"/>
    </xf>
    <xf numFmtId="0" fontId="26" fillId="5" borderId="7" xfId="30" applyFont="1" applyFill="1" applyBorder="1">
      <alignment vertical="center"/>
    </xf>
    <xf numFmtId="176" fontId="26" fillId="5" borderId="60" xfId="32" applyNumberFormat="1" applyFont="1" applyFill="1" applyBorder="1" applyAlignment="1">
      <alignment horizontal="right" vertical="center" shrinkToFit="1"/>
    </xf>
    <xf numFmtId="176" fontId="26" fillId="5" borderId="0" xfId="32" applyNumberFormat="1" applyFont="1" applyFill="1" applyAlignment="1">
      <alignment horizontal="right" vertical="center" shrinkToFit="1"/>
    </xf>
    <xf numFmtId="176" fontId="26" fillId="5" borderId="38" xfId="32" applyNumberFormat="1" applyFont="1" applyFill="1" applyBorder="1" applyAlignment="1">
      <alignment horizontal="right" vertical="center" shrinkToFit="1"/>
    </xf>
    <xf numFmtId="176" fontId="26" fillId="5" borderId="62" xfId="32" applyNumberFormat="1" applyFont="1" applyFill="1" applyBorder="1" applyAlignment="1">
      <alignment horizontal="right" vertical="center" shrinkToFit="1"/>
    </xf>
    <xf numFmtId="0" fontId="26" fillId="5" borderId="0" xfId="30" applyFont="1" applyFill="1" applyAlignment="1">
      <alignment horizontal="right" vertical="center" wrapText="1"/>
    </xf>
    <xf numFmtId="0" fontId="26" fillId="5" borderId="0" xfId="30" applyFont="1" applyFill="1" applyAlignment="1">
      <alignment horizontal="right" vertical="center"/>
    </xf>
    <xf numFmtId="0" fontId="26" fillId="5" borderId="38" xfId="30" applyFont="1" applyFill="1" applyBorder="1" applyAlignment="1">
      <alignment horizontal="right" vertical="center"/>
    </xf>
    <xf numFmtId="188" fontId="26" fillId="5" borderId="175" xfId="32" applyNumberFormat="1" applyFont="1" applyFill="1" applyBorder="1" applyAlignment="1">
      <alignment horizontal="right" vertical="center" shrinkToFit="1"/>
    </xf>
    <xf numFmtId="188" fontId="26" fillId="5" borderId="176" xfId="32" applyNumberFormat="1" applyFont="1" applyFill="1" applyBorder="1" applyAlignment="1">
      <alignment horizontal="right" vertical="center" shrinkToFit="1"/>
    </xf>
    <xf numFmtId="188" fontId="26" fillId="5" borderId="177" xfId="32" applyNumberFormat="1" applyFont="1" applyFill="1" applyBorder="1" applyAlignment="1">
      <alignment horizontal="right" vertical="center" shrinkToFit="1"/>
    </xf>
    <xf numFmtId="176" fontId="26" fillId="5" borderId="13" xfId="32" applyNumberFormat="1" applyFont="1" applyFill="1" applyBorder="1" applyAlignment="1">
      <alignment horizontal="right" vertical="center" shrinkToFit="1"/>
    </xf>
    <xf numFmtId="0" fontId="26" fillId="5" borderId="72" xfId="30" applyFont="1" applyFill="1" applyBorder="1" applyAlignment="1">
      <alignment horizontal="center" vertical="center"/>
    </xf>
    <xf numFmtId="0" fontId="26" fillId="5" borderId="67" xfId="30" applyFont="1" applyFill="1" applyBorder="1" applyAlignment="1">
      <alignment horizontal="center" vertical="center"/>
    </xf>
    <xf numFmtId="188" fontId="26" fillId="5" borderId="130" xfId="32" applyNumberFormat="1" applyFont="1" applyFill="1" applyBorder="1" applyAlignment="1">
      <alignment horizontal="right" vertical="center" shrinkToFit="1"/>
    </xf>
    <xf numFmtId="188" fontId="26" fillId="5" borderId="18" xfId="32" applyNumberFormat="1" applyFont="1" applyFill="1" applyBorder="1" applyAlignment="1">
      <alignment horizontal="right" vertical="center" shrinkToFit="1"/>
    </xf>
    <xf numFmtId="188" fontId="26" fillId="5" borderId="184" xfId="32" applyNumberFormat="1" applyFont="1" applyFill="1" applyBorder="1" applyAlignment="1">
      <alignment horizontal="right" vertical="center" shrinkToFit="1"/>
    </xf>
    <xf numFmtId="188" fontId="26" fillId="5" borderId="185" xfId="32" applyNumberFormat="1" applyFont="1" applyFill="1" applyBorder="1" applyAlignment="1">
      <alignment horizontal="right" vertical="center" shrinkToFit="1"/>
    </xf>
    <xf numFmtId="0" fontId="26" fillId="5" borderId="71" xfId="30" applyFont="1" applyFill="1" applyBorder="1">
      <alignment vertical="center"/>
    </xf>
    <xf numFmtId="189" fontId="26" fillId="5" borderId="69" xfId="32" applyNumberFormat="1" applyFont="1" applyFill="1" applyBorder="1" applyAlignment="1">
      <alignment horizontal="right" vertical="center" shrinkToFit="1"/>
    </xf>
    <xf numFmtId="189" fontId="26" fillId="5" borderId="72" xfId="32" applyNumberFormat="1" applyFont="1" applyFill="1" applyBorder="1" applyAlignment="1">
      <alignment horizontal="right" vertical="center" shrinkToFit="1"/>
    </xf>
    <xf numFmtId="189" fontId="26" fillId="5" borderId="67" xfId="32" applyNumberFormat="1" applyFont="1" applyFill="1" applyBorder="1" applyAlignment="1">
      <alignment horizontal="right" vertical="center" shrinkToFit="1"/>
    </xf>
    <xf numFmtId="189" fontId="26" fillId="5" borderId="181" xfId="32" applyNumberFormat="1" applyFont="1" applyFill="1" applyBorder="1" applyAlignment="1">
      <alignment horizontal="right" vertical="center" shrinkToFit="1"/>
    </xf>
    <xf numFmtId="189" fontId="26" fillId="5" borderId="182" xfId="32" applyNumberFormat="1" applyFont="1" applyFill="1" applyBorder="1" applyAlignment="1">
      <alignment horizontal="right" vertical="center" shrinkToFit="1"/>
    </xf>
    <xf numFmtId="189" fontId="26" fillId="5" borderId="183" xfId="32" applyNumberFormat="1" applyFont="1" applyFill="1" applyBorder="1" applyAlignment="1">
      <alignment horizontal="right" vertical="center" shrinkToFit="1"/>
    </xf>
    <xf numFmtId="0" fontId="26" fillId="5" borderId="11" xfId="30" applyFont="1" applyFill="1" applyBorder="1" applyAlignment="1">
      <alignment horizontal="left" vertical="center" wrapText="1"/>
    </xf>
    <xf numFmtId="0" fontId="26" fillId="5" borderId="12" xfId="30" applyFont="1" applyFill="1" applyBorder="1" applyAlignment="1">
      <alignment horizontal="left" vertical="center" wrapText="1"/>
    </xf>
    <xf numFmtId="0" fontId="26" fillId="5" borderId="71" xfId="30" applyFont="1" applyFill="1" applyBorder="1" applyAlignment="1">
      <alignment horizontal="left" vertical="center" wrapText="1"/>
    </xf>
    <xf numFmtId="0" fontId="26" fillId="5" borderId="72" xfId="30" applyFont="1" applyFill="1" applyBorder="1" applyAlignment="1">
      <alignment horizontal="left" vertical="center" wrapText="1"/>
    </xf>
    <xf numFmtId="0" fontId="26" fillId="5" borderId="12" xfId="30" applyFont="1" applyFill="1" applyBorder="1" applyAlignment="1">
      <alignment horizontal="center" vertical="center"/>
    </xf>
    <xf numFmtId="0" fontId="26" fillId="5" borderId="46" xfId="30" applyFont="1" applyFill="1" applyBorder="1" applyAlignment="1">
      <alignment horizontal="center" vertical="center"/>
    </xf>
    <xf numFmtId="188" fontId="26" fillId="5" borderId="39" xfId="32" applyNumberFormat="1" applyFont="1" applyFill="1" applyBorder="1" applyAlignment="1">
      <alignment horizontal="right" vertical="center" shrinkToFit="1"/>
    </xf>
    <xf numFmtId="188" fontId="26" fillId="5" borderId="31" xfId="32" applyNumberFormat="1" applyFont="1" applyFill="1" applyBorder="1" applyAlignment="1">
      <alignment horizontal="right" vertical="center" shrinkToFit="1"/>
    </xf>
    <xf numFmtId="188" fontId="26" fillId="5" borderId="156" xfId="32" applyNumberFormat="1" applyFont="1" applyFill="1" applyBorder="1" applyAlignment="1">
      <alignment horizontal="right" vertical="center" shrinkToFit="1"/>
    </xf>
    <xf numFmtId="188" fontId="26" fillId="5" borderId="157" xfId="32" applyNumberFormat="1" applyFont="1" applyFill="1" applyBorder="1" applyAlignment="1">
      <alignment horizontal="right" vertical="center" shrinkToFit="1"/>
    </xf>
    <xf numFmtId="188" fontId="26" fillId="5" borderId="160" xfId="32" applyNumberFormat="1" applyFont="1" applyFill="1" applyBorder="1" applyAlignment="1">
      <alignment horizontal="right" vertical="center" shrinkToFit="1"/>
    </xf>
    <xf numFmtId="189" fontId="26" fillId="5" borderId="60" xfId="32" applyNumberFormat="1" applyFont="1" applyFill="1" applyBorder="1" applyAlignment="1">
      <alignment horizontal="right" vertical="center" shrinkToFit="1"/>
    </xf>
    <xf numFmtId="189" fontId="26" fillId="5" borderId="0" xfId="32" applyNumberFormat="1" applyFont="1" applyFill="1" applyAlignment="1">
      <alignment horizontal="right" vertical="center" shrinkToFit="1"/>
    </xf>
    <xf numFmtId="189" fontId="26" fillId="5" borderId="38" xfId="32" applyNumberFormat="1" applyFont="1" applyFill="1" applyBorder="1" applyAlignment="1">
      <alignment horizontal="right" vertical="center" shrinkToFit="1"/>
    </xf>
    <xf numFmtId="189" fontId="26" fillId="5" borderId="62" xfId="32" applyNumberFormat="1" applyFont="1" applyFill="1" applyBorder="1" applyAlignment="1">
      <alignment horizontal="right" vertical="center" shrinkToFit="1"/>
    </xf>
    <xf numFmtId="0" fontId="28" fillId="5" borderId="24" xfId="30" applyFont="1" applyFill="1" applyBorder="1" applyAlignment="1">
      <alignment horizontal="left" vertical="center"/>
    </xf>
    <xf numFmtId="0" fontId="26" fillId="5" borderId="49" xfId="30" applyFont="1" applyFill="1" applyBorder="1" applyAlignment="1">
      <alignment horizontal="left" vertical="center"/>
    </xf>
    <xf numFmtId="0" fontId="26" fillId="5" borderId="49" xfId="30" applyFont="1" applyFill="1" applyBorder="1" applyAlignment="1">
      <alignment horizontal="right" vertical="center" wrapText="1"/>
    </xf>
    <xf numFmtId="0" fontId="26" fillId="5" borderId="49" xfId="30" applyFont="1" applyFill="1" applyBorder="1" applyAlignment="1">
      <alignment horizontal="right" vertical="center"/>
    </xf>
    <xf numFmtId="0" fontId="26" fillId="5" borderId="40" xfId="30" applyFont="1" applyFill="1" applyBorder="1" applyAlignment="1">
      <alignment horizontal="right" vertical="center"/>
    </xf>
    <xf numFmtId="188" fontId="26" fillId="5" borderId="178" xfId="32" applyNumberFormat="1" applyFont="1" applyFill="1" applyBorder="1" applyAlignment="1">
      <alignment horizontal="right" vertical="center" shrinkToFit="1"/>
    </xf>
    <xf numFmtId="188" fontId="26" fillId="5" borderId="179" xfId="32" applyNumberFormat="1" applyFont="1" applyFill="1" applyBorder="1" applyAlignment="1">
      <alignment horizontal="right" vertical="center" shrinkToFit="1"/>
    </xf>
    <xf numFmtId="188" fontId="26" fillId="5" borderId="180" xfId="32" applyNumberFormat="1" applyFont="1" applyFill="1" applyBorder="1" applyAlignment="1">
      <alignment horizontal="right" vertical="center" shrinkToFit="1"/>
    </xf>
    <xf numFmtId="178" fontId="9" fillId="0" borderId="39" xfId="34" applyNumberFormat="1" applyFont="1" applyBorder="1">
      <alignment vertical="center"/>
    </xf>
    <xf numFmtId="178" fontId="9" fillId="0" borderId="31" xfId="34" applyNumberFormat="1" applyFont="1" applyBorder="1">
      <alignment vertical="center"/>
    </xf>
    <xf numFmtId="178" fontId="9" fillId="0" borderId="42" xfId="34" applyNumberFormat="1" applyFont="1" applyBorder="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Border="1" applyAlignment="1">
      <alignment vertical="center" wrapText="1"/>
    </xf>
    <xf numFmtId="178" fontId="3" fillId="0" borderId="31" xfId="34" applyNumberFormat="1" applyFont="1" applyBorder="1" applyAlignment="1">
      <alignment vertical="center" wrapText="1"/>
    </xf>
    <xf numFmtId="178" fontId="3" fillId="0" borderId="42" xfId="34" applyNumberFormat="1" applyFont="1" applyBorder="1" applyAlignment="1">
      <alignment vertical="center" wrapText="1"/>
    </xf>
    <xf numFmtId="0" fontId="3" fillId="5" borderId="39" xfId="34" applyFont="1" applyFill="1" applyBorder="1">
      <alignment vertical="center"/>
    </xf>
    <xf numFmtId="0" fontId="3" fillId="5" borderId="31" xfId="34" applyFont="1" applyFill="1" applyBorder="1">
      <alignment vertical="center"/>
    </xf>
    <xf numFmtId="0" fontId="3" fillId="5" borderId="42" xfId="34"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6"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Border="1" applyAlignment="1">
      <alignment horizontal="center" vertical="center"/>
    </xf>
    <xf numFmtId="178" fontId="8" fillId="0" borderId="34" xfId="34" applyNumberFormat="1" applyBorder="1" applyAlignment="1">
      <alignment horizontal="center" vertical="center"/>
    </xf>
    <xf numFmtId="188" fontId="1" fillId="0" borderId="34" xfId="34" applyNumberFormat="1" applyFont="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Border="1" applyAlignment="1">
      <alignment horizontal="center" vertical="center"/>
    </xf>
    <xf numFmtId="0" fontId="1" fillId="0" borderId="46" xfId="34" applyFont="1" applyBorder="1" applyAlignment="1">
      <alignment horizontal="center" vertical="center"/>
    </xf>
    <xf numFmtId="0" fontId="1" fillId="0" borderId="60" xfId="34" applyFont="1" applyBorder="1" applyAlignment="1">
      <alignment horizontal="center" vertical="center"/>
    </xf>
    <xf numFmtId="0" fontId="1" fillId="0" borderId="38" xfId="34" applyFont="1" applyBorder="1" applyAlignment="1">
      <alignment horizontal="center" vertical="center"/>
    </xf>
    <xf numFmtId="0" fontId="1" fillId="0" borderId="37" xfId="34" applyFont="1" applyBorder="1" applyAlignment="1">
      <alignment horizontal="center" vertical="center"/>
    </xf>
    <xf numFmtId="0" fontId="1" fillId="0" borderId="40" xfId="34" applyFont="1" applyBorder="1" applyAlignment="1">
      <alignment horizontal="center" vertical="center"/>
    </xf>
    <xf numFmtId="0" fontId="1" fillId="0" borderId="34" xfId="34" applyFont="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Border="1" applyAlignment="1" applyProtection="1">
      <alignment horizontal="left" vertical="top" wrapText="1"/>
      <protection locked="0"/>
    </xf>
    <xf numFmtId="0" fontId="1" fillId="0" borderId="12" xfId="34" applyFont="1" applyBorder="1" applyAlignment="1" applyProtection="1">
      <alignment horizontal="left" vertical="top" wrapText="1"/>
      <protection locked="0"/>
    </xf>
    <xf numFmtId="0" fontId="1" fillId="0" borderId="46" xfId="34" applyFont="1" applyBorder="1" applyAlignment="1" applyProtection="1">
      <alignment horizontal="left" vertical="top" wrapText="1"/>
      <protection locked="0"/>
    </xf>
    <xf numFmtId="0" fontId="1" fillId="0" borderId="60" xfId="34" applyFont="1" applyBorder="1" applyAlignment="1" applyProtection="1">
      <alignment horizontal="left" vertical="top" wrapText="1"/>
      <protection locked="0"/>
    </xf>
    <xf numFmtId="0" fontId="1" fillId="0" borderId="0" xfId="34" applyFont="1" applyAlignment="1" applyProtection="1">
      <alignment horizontal="left" vertical="top" wrapText="1"/>
      <protection locked="0"/>
    </xf>
    <xf numFmtId="0" fontId="1" fillId="0" borderId="38" xfId="34" applyFont="1" applyBorder="1" applyAlignment="1" applyProtection="1">
      <alignment horizontal="left" vertical="top" wrapText="1"/>
      <protection locked="0"/>
    </xf>
    <xf numFmtId="0" fontId="1" fillId="0" borderId="37" xfId="34" applyFont="1" applyBorder="1" applyAlignment="1" applyProtection="1">
      <alignment horizontal="left" vertical="top" wrapText="1"/>
      <protection locked="0"/>
    </xf>
    <xf numFmtId="0" fontId="1" fillId="0" borderId="49" xfId="34" applyFont="1" applyBorder="1" applyAlignment="1" applyProtection="1">
      <alignment horizontal="left" vertical="top" wrapText="1"/>
      <protection locked="0"/>
    </xf>
    <xf numFmtId="0" fontId="1" fillId="0" borderId="40" xfId="34" applyFont="1" applyBorder="1" applyAlignment="1" applyProtection="1">
      <alignment horizontal="left" vertical="top" wrapText="1"/>
      <protection locked="0"/>
    </xf>
    <xf numFmtId="0" fontId="1" fillId="0" borderId="39" xfId="34" applyFont="1" applyBorder="1" applyAlignment="1">
      <alignment horizontal="center" vertical="center"/>
    </xf>
    <xf numFmtId="0" fontId="1" fillId="0" borderId="31" xfId="34" applyFont="1" applyBorder="1" applyAlignment="1">
      <alignment horizontal="center" vertical="center"/>
    </xf>
    <xf numFmtId="0" fontId="1" fillId="0" borderId="42" xfId="34" applyFont="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Border="1" applyAlignment="1">
      <alignment horizontal="center" vertical="center" wrapText="1"/>
    </xf>
    <xf numFmtId="179" fontId="1" fillId="0" borderId="34" xfId="35" applyNumberFormat="1" applyFont="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 7" xfId="38" xr:uid="{00000000-0005-0000-0000-00001F000000}"/>
    <cellStyle name="標準_【レイアウト】（県）資料３（Ｐ２）　歳出比較分析表" xfId="34" xr:uid="{00000000-0005-0000-0000-000020000000}"/>
    <cellStyle name="標準_【レイアウト】（市）資料３（Ｐ２）　歳出比較分析表" xfId="35" xr:uid="{00000000-0005-0000-0000-000021000000}"/>
    <cellStyle name="標準_APAHO251300" xfId="36" xr:uid="{00000000-0005-0000-0000-000022000000}"/>
    <cellStyle name="標準_APAHO252300" xfId="37" xr:uid="{00000000-0005-0000-0000-000023000000}"/>
    <cellStyle name="標準_Book1" xfId="31" xr:uid="{00000000-0005-0000-0000-000024000000}"/>
    <cellStyle name="標準_O-JJ0722-001-3_決算状況カード(各会計・関係団体)_O-JJ1016-001-3_財政状況資料集(決算状況カード(各会計・関係団体))(Rev2)2" xfId="32" xr:uid="{00000000-0005-0000-0000-000025000000}"/>
    <cellStyle name="標準_O-JJ0722-001-8_連結実質赤字比率に係る赤字・黒字の構成分析" xfId="2" xr:uid="{00000000-0005-0000-0000-00002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extLst>
            <c:ext xmlns:c16="http://schemas.microsoft.com/office/drawing/2014/chart" uri="{C3380CC4-5D6E-409C-BE32-E72D297353CC}">
              <c16:uniqueId val="{00000000-5FC4-4843-8C1D-69ECB1DC8D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56771</c:v>
                </c:pt>
                <c:pt idx="1">
                  <c:v>53664</c:v>
                </c:pt>
                <c:pt idx="2">
                  <c:v>65225</c:v>
                </c:pt>
                <c:pt idx="3">
                  <c:v>65959</c:v>
                </c:pt>
                <c:pt idx="4">
                  <c:v>47526</c:v>
                </c:pt>
              </c:numCache>
            </c:numRef>
          </c:val>
          <c:smooth val="0"/>
          <c:extLst>
            <c:ext xmlns:c16="http://schemas.microsoft.com/office/drawing/2014/chart" uri="{C3380CC4-5D6E-409C-BE32-E72D297353CC}">
              <c16:uniqueId val="{00000001-5FC4-4843-8C1D-69ECB1DC8DC2}"/>
            </c:ext>
          </c:extLst>
        </c:ser>
        <c:dLbls>
          <c:showLegendKey val="0"/>
          <c:showVal val="0"/>
          <c:showCatName val="0"/>
          <c:showSerName val="0"/>
          <c:showPercent val="0"/>
          <c:showBubbleSize val="0"/>
        </c:dLbls>
        <c:marker val="1"/>
        <c:smooth val="0"/>
        <c:axId val="144110080"/>
        <c:axId val="112793216"/>
      </c:lineChart>
      <c:catAx>
        <c:axId val="144110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93216"/>
        <c:crosses val="autoZero"/>
        <c:auto val="1"/>
        <c:lblAlgn val="ctr"/>
        <c:lblOffset val="100"/>
        <c:tickLblSkip val="1"/>
        <c:tickMarkSkip val="1"/>
        <c:noMultiLvlLbl val="0"/>
      </c:catAx>
      <c:valAx>
        <c:axId val="11279321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4110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10.39</c:v>
                </c:pt>
                <c:pt idx="1">
                  <c:v>11.18</c:v>
                </c:pt>
                <c:pt idx="2">
                  <c:v>12.24</c:v>
                </c:pt>
                <c:pt idx="3">
                  <c:v>13.53</c:v>
                </c:pt>
                <c:pt idx="4">
                  <c:v>8.73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22.01</c:v>
                </c:pt>
                <c:pt idx="1">
                  <c:v>29.51</c:v>
                </c:pt>
                <c:pt idx="2">
                  <c:v>34.99</c:v>
                </c:pt>
                <c:pt idx="3">
                  <c:v>40.39</c:v>
                </c:pt>
                <c:pt idx="4">
                  <c:v>48.19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5250944"/>
        <c:axId val="146089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4.37</c:v>
                </c:pt>
                <c:pt idx="1">
                  <c:v>9.0399999999999991</c:v>
                </c:pt>
                <c:pt idx="2">
                  <c:v>6.73</c:v>
                </c:pt>
                <c:pt idx="3">
                  <c:v>7.63</c:v>
                </c:pt>
                <c:pt idx="4">
                  <c:v>2.35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5250944"/>
        <c:axId val="146089088"/>
      </c:lineChart>
      <c:catAx>
        <c:axId val="17525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6089088"/>
        <c:crosses val="autoZero"/>
        <c:auto val="1"/>
        <c:lblAlgn val="ctr"/>
        <c:lblOffset val="100"/>
        <c:tickLblSkip val="1"/>
        <c:tickMarkSkip val="1"/>
        <c:noMultiLvlLbl val="0"/>
      </c:catAx>
      <c:valAx>
        <c:axId val="146089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250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62.24</c:v>
                </c:pt>
                <c:pt idx="2">
                  <c:v>#N/A</c:v>
                </c:pt>
                <c:pt idx="3">
                  <c:v>74.81</c:v>
                </c:pt>
                <c:pt idx="4">
                  <c:v>#N/A</c:v>
                </c:pt>
                <c:pt idx="5">
                  <c:v>75.45</c:v>
                </c:pt>
                <c:pt idx="6">
                  <c:v>#N/A</c:v>
                </c:pt>
                <c:pt idx="7">
                  <c:v>75.48</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旭市国民健康保険事業特別会計（施設）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旭市農業集落排水事業特別会計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0.06</c:v>
                </c:pt>
                <c:pt idx="4">
                  <c:v>#N/A</c:v>
                </c:pt>
                <c:pt idx="5">
                  <c:v>0.02</c:v>
                </c:pt>
                <c:pt idx="6">
                  <c:v>#N/A</c:v>
                </c:pt>
                <c:pt idx="7">
                  <c:v>0.02</c:v>
                </c:pt>
                <c:pt idx="8">
                  <c:v>#N/A</c:v>
                </c:pt>
                <c:pt idx="9">
                  <c:v>0.06</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旭市後期高齢者医療特別会計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0.48</c:v>
                </c:pt>
                <c:pt idx="4">
                  <c:v>#N/A</c:v>
                </c:pt>
                <c:pt idx="5">
                  <c:v>0.08</c:v>
                </c:pt>
                <c:pt idx="6">
                  <c:v>#N/A</c:v>
                </c:pt>
                <c:pt idx="7">
                  <c:v>0.39</c:v>
                </c:pt>
                <c:pt idx="8">
                  <c:v>#N/A</c:v>
                </c:pt>
                <c:pt idx="9">
                  <c:v>0.09</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旭市下水道事業特別会計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0.56999999999999995</c:v>
                </c:pt>
                <c:pt idx="2">
                  <c:v>#N/A</c:v>
                </c:pt>
                <c:pt idx="3">
                  <c:v>0.36</c:v>
                </c:pt>
                <c:pt idx="4">
                  <c:v>#N/A</c:v>
                </c:pt>
                <c:pt idx="5">
                  <c:v>0.54</c:v>
                </c:pt>
                <c:pt idx="6">
                  <c:v>#N/A</c:v>
                </c:pt>
                <c:pt idx="7">
                  <c:v>0.46</c:v>
                </c:pt>
                <c:pt idx="8">
                  <c:v>#N/A</c:v>
                </c:pt>
                <c:pt idx="9">
                  <c:v>0.4</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旭市介護保険事業特別会計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0.56999999999999995</c:v>
                </c:pt>
                <c:pt idx="2">
                  <c:v>#N/A</c:v>
                </c:pt>
                <c:pt idx="3">
                  <c:v>7.0000000000000007E-2</c:v>
                </c:pt>
                <c:pt idx="4">
                  <c:v>#N/A</c:v>
                </c:pt>
                <c:pt idx="5">
                  <c:v>0.42</c:v>
                </c:pt>
                <c:pt idx="6">
                  <c:v>#N/A</c:v>
                </c:pt>
                <c:pt idx="7">
                  <c:v>0.08</c:v>
                </c:pt>
                <c:pt idx="8">
                  <c:v>#N/A</c:v>
                </c:pt>
                <c:pt idx="9">
                  <c:v>0.66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旭市国民健康保険事業特別会計（事業）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2.86</c:v>
                </c:pt>
                <c:pt idx="2">
                  <c:v>#N/A</c:v>
                </c:pt>
                <c:pt idx="3">
                  <c:v>2.15</c:v>
                </c:pt>
                <c:pt idx="4">
                  <c:v>#N/A</c:v>
                </c:pt>
                <c:pt idx="5">
                  <c:v>1.98</c:v>
                </c:pt>
                <c:pt idx="6">
                  <c:v>#N/A</c:v>
                </c:pt>
                <c:pt idx="7">
                  <c:v>1.1599999999999999</c:v>
                </c:pt>
                <c:pt idx="8">
                  <c:v>#N/A</c:v>
                </c:pt>
                <c:pt idx="9">
                  <c:v>2.4300000000000002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10.38</c:v>
                </c:pt>
                <c:pt idx="2">
                  <c:v>#N/A</c:v>
                </c:pt>
                <c:pt idx="3">
                  <c:v>11.17</c:v>
                </c:pt>
                <c:pt idx="4">
                  <c:v>#N/A</c:v>
                </c:pt>
                <c:pt idx="5">
                  <c:v>12.24</c:v>
                </c:pt>
                <c:pt idx="6">
                  <c:v>#N/A</c:v>
                </c:pt>
                <c:pt idx="7">
                  <c:v>13.53</c:v>
                </c:pt>
                <c:pt idx="8">
                  <c:v>#N/A</c:v>
                </c:pt>
                <c:pt idx="9">
                  <c:v>8.73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旭市水道事業会計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4.07</c:v>
                </c:pt>
                <c:pt idx="2">
                  <c:v>#N/A</c:v>
                </c:pt>
                <c:pt idx="3">
                  <c:v>5.43</c:v>
                </c:pt>
                <c:pt idx="4">
                  <c:v>#N/A</c:v>
                </c:pt>
                <c:pt idx="5">
                  <c:v>6.68</c:v>
                </c:pt>
                <c:pt idx="6">
                  <c:v>#N/A</c:v>
                </c:pt>
                <c:pt idx="7">
                  <c:v>8.25</c:v>
                </c:pt>
                <c:pt idx="8">
                  <c:v>#N/A</c:v>
                </c:pt>
                <c:pt idx="9">
                  <c:v>10.17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6461184"/>
        <c:axId val="146091968"/>
      </c:barChart>
      <c:catAx>
        <c:axId val="14646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6091968"/>
        <c:crosses val="autoZero"/>
        <c:auto val="1"/>
        <c:lblAlgn val="ctr"/>
        <c:lblOffset val="100"/>
        <c:tickLblSkip val="1"/>
        <c:tickMarkSkip val="1"/>
        <c:noMultiLvlLbl val="0"/>
      </c:catAx>
      <c:valAx>
        <c:axId val="146091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461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2611</c:v>
                </c:pt>
                <c:pt idx="5">
                  <c:v>2772</c:v>
                </c:pt>
                <c:pt idx="8">
                  <c:v>3077</c:v>
                </c:pt>
                <c:pt idx="11">
                  <c:v>3228</c:v>
                </c:pt>
                <c:pt idx="14">
                  <c:v>4217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34</c:v>
                </c:pt>
                <c:pt idx="3">
                  <c:v>32</c:v>
                </c:pt>
                <c:pt idx="6">
                  <c:v>32</c:v>
                </c:pt>
                <c:pt idx="9">
                  <c:v>31</c:v>
                </c:pt>
                <c:pt idx="12">
                  <c:v>29</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32</c:v>
                </c:pt>
                <c:pt idx="3">
                  <c:v>10</c:v>
                </c:pt>
                <c:pt idx="6">
                  <c:v>25</c:v>
                </c:pt>
                <c:pt idx="9">
                  <c:v>43</c:v>
                </c:pt>
                <c:pt idx="12">
                  <c:v>53</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1246</c:v>
                </c:pt>
                <c:pt idx="3">
                  <c:v>1256</c:v>
                </c:pt>
                <c:pt idx="6">
                  <c:v>1359</c:v>
                </c:pt>
                <c:pt idx="9">
                  <c:v>1537</c:v>
                </c:pt>
                <c:pt idx="12">
                  <c:v>304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3030</c:v>
                </c:pt>
                <c:pt idx="3">
                  <c:v>2930</c:v>
                </c:pt>
                <c:pt idx="6">
                  <c:v>2958</c:v>
                </c:pt>
                <c:pt idx="9">
                  <c:v>2962</c:v>
                </c:pt>
                <c:pt idx="12">
                  <c:v>5122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75411200"/>
        <c:axId val="146094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1731</c:v>
                </c:pt>
                <c:pt idx="2">
                  <c:v>#N/A</c:v>
                </c:pt>
                <c:pt idx="3">
                  <c:v>#N/A</c:v>
                </c:pt>
                <c:pt idx="4">
                  <c:v>1456</c:v>
                </c:pt>
                <c:pt idx="5">
                  <c:v>#N/A</c:v>
                </c:pt>
                <c:pt idx="6">
                  <c:v>#N/A</c:v>
                </c:pt>
                <c:pt idx="7">
                  <c:v>1297</c:v>
                </c:pt>
                <c:pt idx="8">
                  <c:v>#N/A</c:v>
                </c:pt>
                <c:pt idx="9">
                  <c:v>#N/A</c:v>
                </c:pt>
                <c:pt idx="10">
                  <c:v>1345</c:v>
                </c:pt>
                <c:pt idx="11">
                  <c:v>#N/A</c:v>
                </c:pt>
                <c:pt idx="12">
                  <c:v>#N/A</c:v>
                </c:pt>
                <c:pt idx="13">
                  <c:v>1291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75411200"/>
        <c:axId val="146094272"/>
      </c:lineChart>
      <c:catAx>
        <c:axId val="175411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6094272"/>
        <c:crosses val="autoZero"/>
        <c:auto val="1"/>
        <c:lblAlgn val="ctr"/>
        <c:lblOffset val="100"/>
        <c:tickLblSkip val="1"/>
        <c:tickMarkSkip val="1"/>
        <c:noMultiLvlLbl val="0"/>
      </c:catAx>
      <c:valAx>
        <c:axId val="146094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411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33110</c:v>
                </c:pt>
                <c:pt idx="5">
                  <c:v>33235</c:v>
                </c:pt>
                <c:pt idx="8">
                  <c:v>33047</c:v>
                </c:pt>
                <c:pt idx="11">
                  <c:v>32970</c:v>
                </c:pt>
                <c:pt idx="14">
                  <c:v>32623</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1245</c:v>
                </c:pt>
                <c:pt idx="5">
                  <c:v>2521</c:v>
                </c:pt>
                <c:pt idx="8">
                  <c:v>2552</c:v>
                </c:pt>
                <c:pt idx="11">
                  <c:v>2579</c:v>
                </c:pt>
                <c:pt idx="14">
                  <c:v>12978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7119</c:v>
                </c:pt>
                <c:pt idx="5">
                  <c:v>8093</c:v>
                </c:pt>
                <c:pt idx="8">
                  <c:v>9463</c:v>
                </c:pt>
                <c:pt idx="11">
                  <c:v>10930</c:v>
                </c:pt>
                <c:pt idx="14">
                  <c:v>13281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405</c:v>
                </c:pt>
                <c:pt idx="3">
                  <c:v>70</c:v>
                </c:pt>
                <c:pt idx="6">
                  <c:v>51</c:v>
                </c:pt>
                <c:pt idx="9">
                  <c:v>617</c:v>
                </c:pt>
                <c:pt idx="12">
                  <c:v>21</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3630</c:v>
                </c:pt>
                <c:pt idx="3">
                  <c:v>3570</c:v>
                </c:pt>
                <c:pt idx="6">
                  <c:v>3258</c:v>
                </c:pt>
                <c:pt idx="9">
                  <c:v>3246</c:v>
                </c:pt>
                <c:pt idx="12">
                  <c:v>2164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500</c:v>
                </c:pt>
                <c:pt idx="3">
                  <c:v>499</c:v>
                </c:pt>
                <c:pt idx="6">
                  <c:v>476</c:v>
                </c:pt>
                <c:pt idx="9">
                  <c:v>435</c:v>
                </c:pt>
                <c:pt idx="12">
                  <c:v>392</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21534</c:v>
                </c:pt>
                <c:pt idx="3">
                  <c:v>20825</c:v>
                </c:pt>
                <c:pt idx="6">
                  <c:v>19713</c:v>
                </c:pt>
                <c:pt idx="9">
                  <c:v>17828</c:v>
                </c:pt>
                <c:pt idx="12">
                  <c:v>3835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27941</c:v>
                </c:pt>
                <c:pt idx="3">
                  <c:v>27702</c:v>
                </c:pt>
                <c:pt idx="6">
                  <c:v>27732</c:v>
                </c:pt>
                <c:pt idx="9">
                  <c:v>27875</c:v>
                </c:pt>
                <c:pt idx="12">
                  <c:v>51244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74871040"/>
        <c:axId val="146129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12537</c:v>
                </c:pt>
                <c:pt idx="2">
                  <c:v>#N/A</c:v>
                </c:pt>
                <c:pt idx="3">
                  <c:v>#N/A</c:v>
                </c:pt>
                <c:pt idx="4">
                  <c:v>8816</c:v>
                </c:pt>
                <c:pt idx="5">
                  <c:v>#N/A</c:v>
                </c:pt>
                <c:pt idx="6">
                  <c:v>#N/A</c:v>
                </c:pt>
                <c:pt idx="7">
                  <c:v>6168</c:v>
                </c:pt>
                <c:pt idx="8">
                  <c:v>#N/A</c:v>
                </c:pt>
                <c:pt idx="9">
                  <c:v>#N/A</c:v>
                </c:pt>
                <c:pt idx="10">
                  <c:v>3521</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74871040"/>
        <c:axId val="146129472"/>
      </c:lineChart>
      <c:catAx>
        <c:axId val="17487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6129472"/>
        <c:crosses val="autoZero"/>
        <c:auto val="1"/>
        <c:lblAlgn val="ctr"/>
        <c:lblOffset val="100"/>
        <c:tickLblSkip val="1"/>
        <c:tickMarkSkip val="1"/>
        <c:noMultiLvlLbl val="0"/>
      </c:catAx>
      <c:valAx>
        <c:axId val="146129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87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{284B3327-D948-404A-AE95-40A1500C51AA}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{EF06DC3A-9741-4D24-98F8-90557AF2F268}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{6C9477F7-FB07-4DAF-86EE-C18B93206B9D}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{18AB3503-87E6-4E4F-8C78-350338AA05CF}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{5A6E6C64-03F7-4E1B-A4BD-3F743F733AA3}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57.8</c:v>
                </c:pt>
                <c:pt idx="4">
                  <c:v>59.7</c:v>
                </c:pt>
              </c:numCache>
            </c:numRef>
          </c:xVal>
          <c:yVal>
            <c:numRef>
              <c:f>公会計指標分析・財政指標組合せ分析表!$K$51:$O$51</c:f>
              <c:numCache>
                <c:formatCode>#,##0.0;"▲ "#,##0.0</c:formatCode>
                <c:ptCount val="5"/>
                <c:pt idx="3">
                  <c:v>23.1</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{1D6D0CA8-DC14-4C59-BD30-C5B5F2F8E5BA}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{5A139D9E-8098-43E5-B136-327DE7E3411D}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{58DF7FA8-D4FE-41B1-BEA3-BC1DCA8172B9}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{34FE992C-5B55-4F24-BC2A-315E4DBB059C}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{079151A4-6857-4DA8-BAC7-7BE1D11116CB}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pt idx="4">
                  <c:v>56.7</c:v>
                </c:pt>
              </c:numCache>
            </c:numRef>
          </c:xVal>
          <c:yVal>
            <c:numRef>
              <c:f>公会計指標分析・財政指標組合せ分析表!$K$55:$O$55</c:f>
              <c:numCache>
                <c:formatCode>#,##0.0;"▲ "#,##0.0</c:formatCode>
                <c:ptCount val="5"/>
                <c:pt idx="3">
                  <c:v>39</c:v>
                </c:pt>
                <c:pt idx="4">
                  <c:v>32.5</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78603712"/>
        <c:axId val="178604288"/>
      </c:scatterChart>
      <c:valAx>
        <c:axId val="178603712"/>
        <c:scaling>
          <c:orientation val="minMax"/>
          <c:max val="58"/>
          <c:min val="5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604288"/>
        <c:crosses val="autoZero"/>
        <c:crossBetween val="midCat"/>
      </c:valAx>
      <c:valAx>
        <c:axId val="178604288"/>
        <c:scaling>
          <c:orientation val="minMax"/>
          <c:max val="42"/>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603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{2F96842B-75D9-46A6-B751-83FEA4B5FDB6}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{F69F5D68-052E-4D8B-9C67-D119C3B9FBE5}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{D0A31818-A3D8-4320-B1E9-20AFA94EDA47}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{BF5A3C8F-2836-409D-AE39-1A4B31A55FFF}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{FFD54773-6A1D-4C66-A226-59CFBACAA3C3}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13.2</c:v>
                </c:pt>
                <c:pt idx="1">
                  <c:v>11.6</c:v>
                </c:pt>
                <c:pt idx="2">
                  <c:v>9.9</c:v>
                </c:pt>
                <c:pt idx="3">
                  <c:v>9</c:v>
                </c:pt>
                <c:pt idx="4">
                  <c:v>8.6</c:v>
                </c:pt>
              </c:numCache>
            </c:numRef>
          </c:xVal>
          <c:yVal>
            <c:numRef>
              <c:f>公会計指標分析・財政指標組合せ分析表!$K$73:$O$73</c:f>
              <c:numCache>
                <c:formatCode>#,##0.0;"▲ "#,##0.0</c:formatCode>
                <c:ptCount val="5"/>
                <c:pt idx="0">
                  <c:v>83.2</c:v>
                </c:pt>
                <c:pt idx="1">
                  <c:v>58</c:v>
                </c:pt>
                <c:pt idx="2">
                  <c:v>41.1</c:v>
                </c:pt>
                <c:pt idx="3">
                  <c:v>23.1</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{F28AA167-B9E1-47F9-8FF5-068898C23530}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{7E61F9BC-FA5B-41BA-9206-F1AB6E1CB36A}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{17BBFC92-AD0B-4721-AE59-2FEA3A1CAE94}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{E0248838-529B-4084-B379-C6DC5BEEEF9B}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{B338C66A-5BE3-4A9A-9BF2-7715E2D518DB}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78607168"/>
        <c:axId val="178607744"/>
      </c:scatterChart>
      <c:valAx>
        <c:axId val="178607168"/>
        <c:scaling>
          <c:orientation val="minMax"/>
          <c:max val="13.7"/>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607744"/>
        <c:crosses val="autoZero"/>
        <c:crossBetween val="midCat"/>
      </c:valAx>
      <c:valAx>
        <c:axId val="178607744"/>
        <c:scaling>
          <c:orientation val="minMax"/>
          <c:max val="94"/>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6071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元利償還金等については、病院事業の地方独立行政法人化に伴って病院事業債分の元利償還金が大幅に増加し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病院事業への繰出金</a:t>
          </a:r>
          <a:r>
            <a:rPr lang="ja-JP" altLang="en-US" sz="1100" b="0" i="0" baseline="0">
              <a:solidFill>
                <a:schemeClr val="dk1"/>
              </a:solidFill>
              <a:effectLst/>
              <a:latin typeface="+mn-lt"/>
              <a:ea typeface="+mn-ea"/>
              <a:cs typeface="+mn-cs"/>
            </a:rPr>
            <a:t>が皆減したため</a:t>
          </a:r>
          <a:r>
            <a:rPr lang="ja-JP" altLang="ja-JP" sz="1100" b="0" i="0" baseline="0">
              <a:solidFill>
                <a:schemeClr val="dk1"/>
              </a:solidFill>
              <a:effectLst/>
              <a:latin typeface="+mn-lt"/>
              <a:ea typeface="+mn-ea"/>
              <a:cs typeface="+mn-cs"/>
            </a:rPr>
            <a:t>公営企業債への繰入金が</a:t>
          </a:r>
          <a:r>
            <a:rPr lang="ja-JP" altLang="en-US" sz="1100" b="0" i="0" baseline="0">
              <a:solidFill>
                <a:schemeClr val="dk1"/>
              </a:solidFill>
              <a:effectLst/>
              <a:latin typeface="+mn-lt"/>
              <a:ea typeface="+mn-ea"/>
              <a:cs typeface="+mn-cs"/>
            </a:rPr>
            <a:t>減少するなど、全体で</a:t>
          </a:r>
          <a:r>
            <a:rPr lang="en-US" altLang="ja-JP" sz="1100" b="0" i="0" baseline="0">
              <a:solidFill>
                <a:schemeClr val="dk1"/>
              </a:solidFill>
              <a:effectLst/>
              <a:latin typeface="+mn-lt"/>
              <a:ea typeface="+mn-ea"/>
              <a:cs typeface="+mn-cs"/>
            </a:rPr>
            <a:t>935</a:t>
          </a:r>
          <a:r>
            <a:rPr lang="ja-JP" altLang="en-US" sz="1100" b="0" i="0" baseline="0">
              <a:solidFill>
                <a:schemeClr val="dk1"/>
              </a:solidFill>
              <a:effectLst/>
              <a:latin typeface="+mn-lt"/>
              <a:ea typeface="+mn-ea"/>
              <a:cs typeface="+mn-cs"/>
            </a:rPr>
            <a:t>百万円の増加となったが、</a:t>
          </a:r>
          <a:r>
            <a:rPr lang="ja-JP" altLang="ja-JP" sz="1100" b="0" i="0" baseline="0">
              <a:solidFill>
                <a:schemeClr val="dk1"/>
              </a:solidFill>
              <a:effectLst/>
              <a:latin typeface="+mn-lt"/>
              <a:ea typeface="+mn-ea"/>
              <a:cs typeface="+mn-cs"/>
            </a:rPr>
            <a:t>算入公債費等も前年度から</a:t>
          </a:r>
          <a:r>
            <a:rPr lang="en-US" altLang="ja-JP" sz="1100" b="0" i="0" baseline="0">
              <a:solidFill>
                <a:schemeClr val="dk1"/>
              </a:solidFill>
              <a:effectLst/>
              <a:latin typeface="+mn-lt"/>
              <a:ea typeface="+mn-ea"/>
              <a:cs typeface="+mn-cs"/>
            </a:rPr>
            <a:t>989</a:t>
          </a:r>
          <a:r>
            <a:rPr lang="ja-JP" altLang="ja-JP" sz="1100" b="0" i="0" baseline="0">
              <a:solidFill>
                <a:schemeClr val="dk1"/>
              </a:solidFill>
              <a:effectLst/>
              <a:latin typeface="+mn-lt"/>
              <a:ea typeface="+mn-ea"/>
              <a:cs typeface="+mn-cs"/>
            </a:rPr>
            <a:t>百万円増加して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、実質公債費比率は</a:t>
          </a:r>
          <a:r>
            <a:rPr lang="ja-JP" altLang="en-US" sz="1100" b="0" i="0" baseline="0">
              <a:solidFill>
                <a:schemeClr val="dk1"/>
              </a:solidFill>
              <a:effectLst/>
              <a:latin typeface="+mn-lt"/>
              <a:ea typeface="+mn-ea"/>
              <a:cs typeface="+mn-cs"/>
            </a:rPr>
            <a:t>減少し</a:t>
          </a:r>
          <a:r>
            <a:rPr lang="ja-JP" altLang="ja-JP" sz="1100" b="0" i="0" baseline="0">
              <a:solidFill>
                <a:schemeClr val="dk1"/>
              </a:solidFill>
              <a:effectLst/>
              <a:latin typeface="+mn-lt"/>
              <a:ea typeface="+mn-ea"/>
              <a:cs typeface="+mn-cs"/>
            </a:rPr>
            <a:t>た。今後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合併特例債をはじめとした交付税措置の有利な起債を活用し、比率の急激な上昇の抑制に努める。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一般会計等に係る地方債の現在高は病院の独法化に伴って病院事業債分が増加し</a:t>
          </a:r>
          <a:r>
            <a:rPr lang="ja-JP" altLang="ja-JP" sz="1100" b="0" i="0" baseline="0">
              <a:solidFill>
                <a:schemeClr val="dk1"/>
              </a:solidFill>
              <a:effectLst/>
              <a:latin typeface="+mn-lt"/>
              <a:ea typeface="+mn-ea"/>
              <a:cs typeface="+mn-cs"/>
            </a:rPr>
            <a:t>、公営企業債等繰入見込額</a:t>
          </a:r>
          <a:r>
            <a:rPr lang="ja-JP" altLang="en-US" sz="1100" b="0" i="0" baseline="0">
              <a:solidFill>
                <a:schemeClr val="dk1"/>
              </a:solidFill>
              <a:effectLst/>
              <a:latin typeface="+mn-lt"/>
              <a:ea typeface="+mn-ea"/>
              <a:cs typeface="+mn-cs"/>
            </a:rPr>
            <a:t>と退職手当負担見込額は</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また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充当可能基金の伸び</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により充当可能財源等</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し、将来負担額を上回った</a:t>
          </a:r>
          <a:r>
            <a:rPr lang="ja-JP" altLang="ja-JP" sz="1100" b="0" i="0" baseline="0">
              <a:solidFill>
                <a:schemeClr val="dk1"/>
              </a:solidFill>
              <a:effectLst/>
              <a:latin typeface="+mn-lt"/>
              <a:ea typeface="+mn-ea"/>
              <a:cs typeface="+mn-cs"/>
            </a:rPr>
            <a:t>ため、将来負担比率は</a:t>
          </a:r>
          <a:r>
            <a:rPr lang="ja-JP" altLang="en-US" sz="1100" b="0" i="0" baseline="0">
              <a:solidFill>
                <a:schemeClr val="dk1"/>
              </a:solidFill>
              <a:effectLst/>
              <a:latin typeface="+mn-lt"/>
              <a:ea typeface="+mn-ea"/>
              <a:cs typeface="+mn-cs"/>
            </a:rPr>
            <a:t>算定されなかった</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市債の発行抑制や交付税措置の有利な起債の活用を徹底し、将来負担額の抑制及び充当可能財源等の確保に努める。</a:t>
          </a:r>
          <a:endParaRPr lang="en-US" altLang="ja-JP" sz="1100" b="0" i="0" baseline="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千葉県旭市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67,267
65,926
130.45
33,351,721
31,691,129
1,572,054
18,007,081
28,202,252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2" name="角丸四角形 21">
          <a:extLst>
            <a:ext uri="{FF2B5EF4-FFF2-40B4-BE49-F238E27FC236}">
              <a16:creationId xmlns:a16="http://schemas.microsoft.com/office/drawing/2014/main" id="{00000000-0008-0000-0C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a:extLst>
            <a:ext uri="{FF2B5EF4-FFF2-40B4-BE49-F238E27FC236}">
              <a16:creationId xmlns:a16="http://schemas.microsoft.com/office/drawing/2014/main" id="{00000000-0008-0000-0C00-000018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5" name="正方形/長方形 24">
          <a:extLst>
            <a:ext uri="{FF2B5EF4-FFF2-40B4-BE49-F238E27FC236}">
              <a16:creationId xmlns:a16="http://schemas.microsoft.com/office/drawing/2014/main" id="{00000000-0008-0000-0C00-000019000000}"/>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a:extLst>
            <a:ext uri="{FF2B5EF4-FFF2-40B4-BE49-F238E27FC236}">
              <a16:creationId xmlns:a16="http://schemas.microsoft.com/office/drawing/2014/main" id="{00000000-0008-0000-0C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a:extLst>
            <a:ext uri="{FF2B5EF4-FFF2-40B4-BE49-F238E27FC236}">
              <a16:creationId xmlns:a16="http://schemas.microsoft.com/office/drawing/2014/main" id="{00000000-0008-0000-0C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a:extLst>
            <a:ext uri="{FF2B5EF4-FFF2-40B4-BE49-F238E27FC236}">
              <a16:creationId xmlns:a16="http://schemas.microsoft.com/office/drawing/2014/main" id="{00000000-0008-0000-0C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9" name="直線コネクタ 28">
          <a:extLst>
            <a:ext uri="{FF2B5EF4-FFF2-40B4-BE49-F238E27FC236}">
              <a16:creationId xmlns:a16="http://schemas.microsoft.com/office/drawing/2014/main" id="{00000000-0008-0000-0C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0" name="直線コネクタ 29">
          <a:extLst>
            <a:ext uri="{FF2B5EF4-FFF2-40B4-BE49-F238E27FC236}">
              <a16:creationId xmlns:a16="http://schemas.microsoft.com/office/drawing/2014/main" id="{00000000-0008-0000-0C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1" name="直線コネクタ 30">
          <a:extLst>
            <a:ext uri="{FF2B5EF4-FFF2-40B4-BE49-F238E27FC236}">
              <a16:creationId xmlns:a16="http://schemas.microsoft.com/office/drawing/2014/main" id="{00000000-0008-0000-0C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2" name="直線コネクタ 31">
          <a:extLst>
            <a:ext uri="{FF2B5EF4-FFF2-40B4-BE49-F238E27FC236}">
              <a16:creationId xmlns:a16="http://schemas.microsoft.com/office/drawing/2014/main" id="{00000000-0008-0000-0C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3" name="テキスト ボックス 32">
          <a:extLst>
            <a:ext uri="{FF2B5EF4-FFF2-40B4-BE49-F238E27FC236}">
              <a16:creationId xmlns:a16="http://schemas.microsoft.com/office/drawing/2014/main" id="{00000000-0008-0000-0C00-000021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4" name="テキスト ボックス 33">
          <a:extLst>
            <a:ext uri="{FF2B5EF4-FFF2-40B4-BE49-F238E27FC236}">
              <a16:creationId xmlns:a16="http://schemas.microsoft.com/office/drawing/2014/main" id="{00000000-0008-0000-0C00-000022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5" name="テキスト ボックス 34">
          <a:extLst>
            <a:ext uri="{FF2B5EF4-FFF2-40B4-BE49-F238E27FC236}">
              <a16:creationId xmlns:a16="http://schemas.microsoft.com/office/drawing/2014/main" id="{00000000-0008-0000-0C00-000023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6" name="テキスト ボックス 35">
          <a:extLst>
            <a:ext uri="{FF2B5EF4-FFF2-40B4-BE49-F238E27FC236}">
              <a16:creationId xmlns:a16="http://schemas.microsoft.com/office/drawing/2014/main" id="{00000000-0008-0000-0C00-000024000000}"/>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7" name="正方形/長方形 36">
          <a:extLst>
            <a:ext uri="{FF2B5EF4-FFF2-40B4-BE49-F238E27FC236}">
              <a16:creationId xmlns:a16="http://schemas.microsoft.com/office/drawing/2014/main" id="{00000000-0008-0000-0C00-000025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8" name="正方形/長方形 37">
          <a:extLst>
            <a:ext uri="{FF2B5EF4-FFF2-40B4-BE49-F238E27FC236}">
              <a16:creationId xmlns:a16="http://schemas.microsoft.com/office/drawing/2014/main" id="{00000000-0008-0000-0C00-000026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9" name="正方形/長方形 38">
          <a:extLst>
            <a:ext uri="{FF2B5EF4-FFF2-40B4-BE49-F238E27FC236}">
              <a16:creationId xmlns:a16="http://schemas.microsoft.com/office/drawing/2014/main" id="{00000000-0008-0000-0C00-000027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[ 59.7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0" name="正方形/長方形 39">
          <a:extLst>
            <a:ext uri="{FF2B5EF4-FFF2-40B4-BE49-F238E27FC236}">
              <a16:creationId xmlns:a16="http://schemas.microsoft.com/office/drawing/2014/main" id="{00000000-0008-0000-0C00-000028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1" name="正方形/長方形 40">
          <a:extLst>
            <a:ext uri="{FF2B5EF4-FFF2-40B4-BE49-F238E27FC236}">
              <a16:creationId xmlns:a16="http://schemas.microsoft.com/office/drawing/2014/main" id="{00000000-0008-0000-0C00-000029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2" name="正方形/長方形 41">
          <a:extLst>
            <a:ext uri="{FF2B5EF4-FFF2-40B4-BE49-F238E27FC236}">
              <a16:creationId xmlns:a16="http://schemas.microsoft.com/office/drawing/2014/main" id="{00000000-0008-0000-0C00-00002A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3" name="正方形/長方形 42">
          <a:extLst>
            <a:ext uri="{FF2B5EF4-FFF2-40B4-BE49-F238E27FC236}">
              <a16:creationId xmlns:a16="http://schemas.microsoft.com/office/drawing/2014/main" id="{00000000-0008-0000-0C00-00002B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9" name="テキスト ボックス 48">
          <a:extLst>
            <a:ext uri="{FF2B5EF4-FFF2-40B4-BE49-F238E27FC236}">
              <a16:creationId xmlns:a16="http://schemas.microsoft.com/office/drawing/2014/main" id="{00000000-0008-0000-0C00-000031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本市は合併団体であり、市内各所に類似施設が点在しており、平成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年度に策定した公共施設総合管理計画に基づいて公共施設等の延べ床面積を２０％削減することを計画している。現在は個別施設計画の策定を進めている段階である。</a:t>
          </a:r>
          <a:endParaRPr lang="ja-JP" altLang="ja-JP">
            <a:effectLst/>
          </a:endParaRPr>
        </a:p>
        <a:p>
          <a:r>
            <a:rPr lang="ja-JP" altLang="ja-JP" sz="1100">
              <a:solidFill>
                <a:schemeClr val="dk1"/>
              </a:solidFill>
              <a:effectLst/>
              <a:latin typeface="+mn-lt"/>
              <a:ea typeface="+mn-ea"/>
              <a:cs typeface="+mn-cs"/>
            </a:rPr>
            <a:t>有形固定資産減価償却率については、今後数年間は上昇を見込むが、個別施設計画に基づく施設再編、長寿命化により適切な施設管理を図る。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0" name="テキスト ボックス 49">
          <a:extLst>
            <a:ext uri="{FF2B5EF4-FFF2-40B4-BE49-F238E27FC236}">
              <a16:creationId xmlns:a16="http://schemas.microsoft.com/office/drawing/2014/main" id="{00000000-0008-0000-0C00-000032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1" name="直線コネクタ 50">
          <a:extLst>
            <a:ext uri="{FF2B5EF4-FFF2-40B4-BE49-F238E27FC236}">
              <a16:creationId xmlns:a16="http://schemas.microsoft.com/office/drawing/2014/main" id="{00000000-0008-0000-0C00-000033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2" name="テキスト ボックス 51">
          <a:extLst>
            <a:ext uri="{FF2B5EF4-FFF2-40B4-BE49-F238E27FC236}">
              <a16:creationId xmlns:a16="http://schemas.microsoft.com/office/drawing/2014/main" id="{00000000-0008-0000-0C00-000034000000}"/>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3" name="直線コネクタ 52">
          <a:extLst>
            <a:ext uri="{FF2B5EF4-FFF2-40B4-BE49-F238E27FC236}">
              <a16:creationId xmlns:a16="http://schemas.microsoft.com/office/drawing/2014/main" id="{00000000-0008-0000-0C00-000035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4" name="テキスト ボックス 53">
          <a:extLst>
            <a:ext uri="{FF2B5EF4-FFF2-40B4-BE49-F238E27FC236}">
              <a16:creationId xmlns:a16="http://schemas.microsoft.com/office/drawing/2014/main" id="{00000000-0008-0000-0C00-000036000000}"/>
            </a:ext>
          </a:extLst>
        </xdr:cNvPr>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5" name="直線コネクタ 54">
          <a:extLst>
            <a:ext uri="{FF2B5EF4-FFF2-40B4-BE49-F238E27FC236}">
              <a16:creationId xmlns:a16="http://schemas.microsoft.com/office/drawing/2014/main" id="{00000000-0008-0000-0C00-000037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6" name="テキスト ボックス 55">
          <a:extLst>
            <a:ext uri="{FF2B5EF4-FFF2-40B4-BE49-F238E27FC236}">
              <a16:creationId xmlns:a16="http://schemas.microsoft.com/office/drawing/2014/main" id="{00000000-0008-0000-0C00-000038000000}"/>
            </a:ext>
          </a:extLst>
        </xdr:cNvPr>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7" name="直線コネクタ 56">
          <a:extLst>
            <a:ext uri="{FF2B5EF4-FFF2-40B4-BE49-F238E27FC236}">
              <a16:creationId xmlns:a16="http://schemas.microsoft.com/office/drawing/2014/main" id="{00000000-0008-0000-0C00-000039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8" name="テキスト ボックス 57">
          <a:extLst>
            <a:ext uri="{FF2B5EF4-FFF2-40B4-BE49-F238E27FC236}">
              <a16:creationId xmlns:a16="http://schemas.microsoft.com/office/drawing/2014/main" id="{00000000-0008-0000-0C00-00003A000000}"/>
            </a:ext>
          </a:extLst>
        </xdr:cNvPr>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9" name="直線コネクタ 58">
          <a:extLst>
            <a:ext uri="{FF2B5EF4-FFF2-40B4-BE49-F238E27FC236}">
              <a16:creationId xmlns:a16="http://schemas.microsoft.com/office/drawing/2014/main" id="{00000000-0008-0000-0C00-00003B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0" name="テキスト ボックス 59">
          <a:extLst>
            <a:ext uri="{FF2B5EF4-FFF2-40B4-BE49-F238E27FC236}">
              <a16:creationId xmlns:a16="http://schemas.microsoft.com/office/drawing/2014/main" id="{00000000-0008-0000-0C00-00003C000000}"/>
            </a:ext>
          </a:extLst>
        </xdr:cNvPr>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a:extLst>
            <a:ext uri="{FF2B5EF4-FFF2-40B4-BE49-F238E27FC236}">
              <a16:creationId xmlns:a16="http://schemas.microsoft.com/office/drawing/2014/main" id="{00000000-0008-0000-0C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a:extLst>
            <a:ext uri="{FF2B5EF4-FFF2-40B4-BE49-F238E27FC236}">
              <a16:creationId xmlns:a16="http://schemas.microsoft.com/office/drawing/2014/main" id="{00000000-0008-0000-0C00-00003E000000}"/>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a:extLst>
            <a:ext uri="{FF2B5EF4-FFF2-40B4-BE49-F238E27FC236}">
              <a16:creationId xmlns:a16="http://schemas.microsoft.com/office/drawing/2014/main" id="{00000000-0008-0000-0C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4" name="直線コネクタ 63">
          <a:extLst>
            <a:ext uri="{FF2B5EF4-FFF2-40B4-BE49-F238E27FC236}">
              <a16:creationId xmlns:a16="http://schemas.microsoft.com/office/drawing/2014/main" id="{00000000-0008-0000-0C00-000040000000}"/>
            </a:ext>
          </a:extLst>
        </xdr:cNvPr>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C00-000041000000}"/>
            </a:ext>
          </a:extLst>
        </xdr:cNvPr>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6" name="直線コネクタ 65">
          <a:extLst>
            <a:ext uri="{FF2B5EF4-FFF2-40B4-BE49-F238E27FC236}">
              <a16:creationId xmlns:a16="http://schemas.microsoft.com/office/drawing/2014/main" id="{00000000-0008-0000-0C00-000042000000}"/>
            </a:ext>
          </a:extLst>
        </xdr:cNvPr>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C00-000043000000}"/>
            </a:ext>
          </a:extLst>
        </xdr:cNvPr>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68" name="直線コネクタ 67">
          <a:extLst>
            <a:ext uri="{FF2B5EF4-FFF2-40B4-BE49-F238E27FC236}">
              <a16:creationId xmlns:a16="http://schemas.microsoft.com/office/drawing/2014/main" id="{00000000-0008-0000-0C00-000044000000}"/>
            </a:ext>
          </a:extLst>
        </xdr:cNvPr>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133621</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C00-000045000000}"/>
            </a:ext>
          </a:extLst>
        </xdr:cNvPr>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70" name="フローチャート : 判断 69">
          <a:extLst>
            <a:ext uri="{FF2B5EF4-FFF2-40B4-BE49-F238E27FC236}">
              <a16:creationId xmlns:a16="http://schemas.microsoft.com/office/drawing/2014/main" id="{00000000-0008-0000-0C00-000046000000}"/>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71" name="フローチャート : 判断 70">
          <a:extLst>
            <a:ext uri="{FF2B5EF4-FFF2-40B4-BE49-F238E27FC236}">
              <a16:creationId xmlns:a16="http://schemas.microsoft.com/office/drawing/2014/main" id="{00000000-0008-0000-0C00-000047000000}"/>
            </a:ext>
          </a:extLst>
        </xdr:cNvPr>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a:extLst>
            <a:ext uri="{FF2B5EF4-FFF2-40B4-BE49-F238E27FC236}">
              <a16:creationId xmlns:a16="http://schemas.microsoft.com/office/drawing/2014/main" id="{00000000-0008-0000-0C00-00004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a:extLst>
            <a:ext uri="{FF2B5EF4-FFF2-40B4-BE49-F238E27FC236}">
              <a16:creationId xmlns:a16="http://schemas.microsoft.com/office/drawing/2014/main" id="{00000000-0008-0000-0C00-00004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a:extLst>
            <a:ext uri="{FF2B5EF4-FFF2-40B4-BE49-F238E27FC236}">
              <a16:creationId xmlns:a16="http://schemas.microsoft.com/office/drawing/2014/main" id="{00000000-0008-0000-0C00-00004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a:extLst>
            <a:ext uri="{FF2B5EF4-FFF2-40B4-BE49-F238E27FC236}">
              <a16:creationId xmlns:a16="http://schemas.microsoft.com/office/drawing/2014/main" id="{00000000-0008-0000-0C00-00004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a:extLst>
            <a:ext uri="{FF2B5EF4-FFF2-40B4-BE49-F238E27FC236}">
              <a16:creationId xmlns:a16="http://schemas.microsoft.com/office/drawing/2014/main" id="{00000000-0008-0000-0C00-00004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25654</xdr:rowOff>
    </xdr:from>
    <xdr:to>
      <xdr:col>3</xdr:col>
      <xdr:colOff>1222375</xdr:colOff>
      <xdr:row>29</xdr:row>
      <xdr:rowOff>127254</xdr:rowOff>
    </xdr:to>
    <xdr:sp macro="" textlink="">
      <xdr:nvSpPr>
        <xdr:cNvPr id="77" name="円/楕円 76">
          <a:extLst>
            <a:ext uri="{FF2B5EF4-FFF2-40B4-BE49-F238E27FC236}">
              <a16:creationId xmlns:a16="http://schemas.microsoft.com/office/drawing/2014/main" id="{00000000-0008-0000-0C00-00004D000000}"/>
            </a:ext>
          </a:extLst>
        </xdr:cNvPr>
        <xdr:cNvSpPr/>
      </xdr:nvSpPr>
      <xdr:spPr>
        <a:xfrm>
          <a:off x="47117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48531</xdr:rowOff>
    </xdr:from>
    <xdr:ext cx="405111" cy="259045"/>
    <xdr:sp macro="" textlink="">
      <xdr:nvSpPr>
        <xdr:cNvPr id="78" name="有形固定資産減価償却率該当値テキスト">
          <a:extLst>
            <a:ext uri="{FF2B5EF4-FFF2-40B4-BE49-F238E27FC236}">
              <a16:creationId xmlns:a16="http://schemas.microsoft.com/office/drawing/2014/main" id="{00000000-0008-0000-0C00-00004E000000}"/>
            </a:ext>
          </a:extLst>
        </xdr:cNvPr>
        <xdr:cNvSpPr txBox="1"/>
      </xdr:nvSpPr>
      <xdr:spPr>
        <a:xfrm>
          <a:off x="4813300" y="5630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107696</xdr:rowOff>
    </xdr:from>
    <xdr:to>
      <xdr:col>3</xdr:col>
      <xdr:colOff>511175</xdr:colOff>
      <xdr:row>30</xdr:row>
      <xdr:rowOff>37846</xdr:rowOff>
    </xdr:to>
    <xdr:sp macro="" textlink="">
      <xdr:nvSpPr>
        <xdr:cNvPr id="79" name="円/楕円 78">
          <a:extLst>
            <a:ext uri="{FF2B5EF4-FFF2-40B4-BE49-F238E27FC236}">
              <a16:creationId xmlns:a16="http://schemas.microsoft.com/office/drawing/2014/main" id="{00000000-0008-0000-0C00-00004F000000}"/>
            </a:ext>
          </a:extLst>
        </xdr:cNvPr>
        <xdr:cNvSpPr/>
      </xdr:nvSpPr>
      <xdr:spPr>
        <a:xfrm>
          <a:off x="4000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76454</xdr:rowOff>
    </xdr:from>
    <xdr:to>
      <xdr:col>3</xdr:col>
      <xdr:colOff>1171575</xdr:colOff>
      <xdr:row>29</xdr:row>
      <xdr:rowOff>158496</xdr:rowOff>
    </xdr:to>
    <xdr:cxnSp macro="">
      <xdr:nvCxnSpPr>
        <xdr:cNvPr id="80" name="直線コネクタ 79">
          <a:extLst>
            <a:ext uri="{FF2B5EF4-FFF2-40B4-BE49-F238E27FC236}">
              <a16:creationId xmlns:a16="http://schemas.microsoft.com/office/drawing/2014/main" id="{00000000-0008-0000-0C00-000050000000}"/>
            </a:ext>
          </a:extLst>
        </xdr:cNvPr>
        <xdr:cNvCxnSpPr/>
      </xdr:nvCxnSpPr>
      <xdr:spPr>
        <a:xfrm flipV="1">
          <a:off x="4051300" y="5829554"/>
          <a:ext cx="711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132605</xdr:rowOff>
    </xdr:from>
    <xdr:ext cx="405111" cy="259045"/>
    <xdr:sp macro="" textlink="">
      <xdr:nvSpPr>
        <xdr:cNvPr id="81" name="n_1aveValue有形固定資産減価償却率">
          <a:extLst>
            <a:ext uri="{FF2B5EF4-FFF2-40B4-BE49-F238E27FC236}">
              <a16:creationId xmlns:a16="http://schemas.microsoft.com/office/drawing/2014/main" id="{00000000-0008-0000-0C00-000051000000}"/>
            </a:ext>
          </a:extLst>
        </xdr:cNvPr>
        <xdr:cNvSpPr txBox="1"/>
      </xdr:nvSpPr>
      <xdr:spPr>
        <a:xfrm>
          <a:off x="3836043"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54373</xdr:rowOff>
    </xdr:from>
    <xdr:ext cx="405111" cy="259045"/>
    <xdr:sp macro="" textlink="">
      <xdr:nvSpPr>
        <xdr:cNvPr id="82" name="n_1mainValue有形固定資産減価償却率">
          <a:extLst>
            <a:ext uri="{FF2B5EF4-FFF2-40B4-BE49-F238E27FC236}">
              <a16:creationId xmlns:a16="http://schemas.microsoft.com/office/drawing/2014/main" id="{00000000-0008-0000-0C00-000052000000}"/>
            </a:ext>
          </a:extLst>
        </xdr:cNvPr>
        <xdr:cNvSpPr txBox="1"/>
      </xdr:nvSpPr>
      <xdr:spPr>
        <a:xfrm>
          <a:off x="3836043"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a:extLst>
            <a:ext uri="{FF2B5EF4-FFF2-40B4-BE49-F238E27FC236}">
              <a16:creationId xmlns:a16="http://schemas.microsoft.com/office/drawing/2014/main" id="{00000000-0008-0000-0C00-00005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a:extLst>
            <a:ext uri="{FF2B5EF4-FFF2-40B4-BE49-F238E27FC236}">
              <a16:creationId xmlns:a16="http://schemas.microsoft.com/office/drawing/2014/main" id="{00000000-0008-0000-0C00-000054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a:extLst>
            <a:ext uri="{FF2B5EF4-FFF2-40B4-BE49-F238E27FC236}">
              <a16:creationId xmlns:a16="http://schemas.microsoft.com/office/drawing/2014/main" id="{00000000-0008-0000-0C00-000055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a:extLst>
            <a:ext uri="{FF2B5EF4-FFF2-40B4-BE49-F238E27FC236}">
              <a16:creationId xmlns:a16="http://schemas.microsoft.com/office/drawing/2014/main" id="{00000000-0008-0000-0C00-00005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a:extLst>
            <a:ext uri="{FF2B5EF4-FFF2-40B4-BE49-F238E27FC236}">
              <a16:creationId xmlns:a16="http://schemas.microsoft.com/office/drawing/2014/main" id="{00000000-0008-0000-0C00-00005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a:extLst>
            <a:ext uri="{FF2B5EF4-FFF2-40B4-BE49-F238E27FC236}">
              <a16:creationId xmlns:a16="http://schemas.microsoft.com/office/drawing/2014/main" id="{00000000-0008-0000-0C00-00005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a:extLst>
            <a:ext uri="{FF2B5EF4-FFF2-40B4-BE49-F238E27FC236}">
              <a16:creationId xmlns:a16="http://schemas.microsoft.com/office/drawing/2014/main" id="{00000000-0008-0000-0C00-00005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a:extLst>
            <a:ext uri="{FF2B5EF4-FFF2-40B4-BE49-F238E27FC236}">
              <a16:creationId xmlns:a16="http://schemas.microsoft.com/office/drawing/2014/main" id="{00000000-0008-0000-0C00-00005A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a:extLst>
            <a:ext uri="{FF2B5EF4-FFF2-40B4-BE49-F238E27FC236}">
              <a16:creationId xmlns:a16="http://schemas.microsoft.com/office/drawing/2014/main" id="{00000000-0008-0000-0C00-00005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a:extLst>
            <a:ext uri="{FF2B5EF4-FFF2-40B4-BE49-F238E27FC236}">
              <a16:creationId xmlns:a16="http://schemas.microsoft.com/office/drawing/2014/main" id="{00000000-0008-0000-0C00-00005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a:extLst>
            <a:ext uri="{FF2B5EF4-FFF2-40B4-BE49-F238E27FC236}">
              <a16:creationId xmlns:a16="http://schemas.microsoft.com/office/drawing/2014/main" id="{00000000-0008-0000-0C00-00005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a:extLst>
            <a:ext uri="{FF2B5EF4-FFF2-40B4-BE49-F238E27FC236}">
              <a16:creationId xmlns:a16="http://schemas.microsoft.com/office/drawing/2014/main" id="{00000000-0008-0000-0C00-00005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a:extLst>
            <a:ext uri="{FF2B5EF4-FFF2-40B4-BE49-F238E27FC236}">
              <a16:creationId xmlns:a16="http://schemas.microsoft.com/office/drawing/2014/main" id="{00000000-0008-0000-0C00-00005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a:extLst>
            <a:ext uri="{FF2B5EF4-FFF2-40B4-BE49-F238E27FC236}">
              <a16:creationId xmlns:a16="http://schemas.microsoft.com/office/drawing/2014/main" id="{00000000-0008-0000-0C00-00006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67,267
65,926
130.45
33,351,721
31,691,129
1,572,054
18,007,081
28,202,252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000000-0008-0000-0D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00000000-0008-0000-0D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00000000-0008-0000-0D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0000000-0008-0000-0D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00000000-0008-0000-0D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D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D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00000000-0008-0000-0D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a:extLst>
            <a:ext uri="{FF2B5EF4-FFF2-40B4-BE49-F238E27FC236}">
              <a16:creationId xmlns:a16="http://schemas.microsoft.com/office/drawing/2014/main" id="{00000000-0008-0000-0D00-00002C000000}"/>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a:extLst>
            <a:ext uri="{FF2B5EF4-FFF2-40B4-BE49-F238E27FC236}">
              <a16:creationId xmlns:a16="http://schemas.microsoft.com/office/drawing/2014/main" id="{00000000-0008-0000-0D00-00002E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D00-00002F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a:extLst>
            <a:ext uri="{FF2B5EF4-FFF2-40B4-BE49-F238E27FC236}">
              <a16:creationId xmlns:a16="http://schemas.microsoft.com/office/drawing/2014/main" id="{00000000-0008-0000-0D00-000030000000}"/>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a:extLst>
            <a:ext uri="{FF2B5EF4-FFF2-40B4-BE49-F238E27FC236}">
              <a16:creationId xmlns:a16="http://schemas.microsoft.com/office/drawing/2014/main" id="{00000000-0008-0000-0D00-00003C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a:extLst>
            <a:ext uri="{FF2B5EF4-FFF2-40B4-BE49-F238E27FC236}">
              <a16:creationId xmlns:a16="http://schemas.microsoft.com/office/drawing/2014/main" id="{00000000-0008-0000-0D00-00003E000000}"/>
            </a:ext>
          </a:extLst>
        </xdr:cNvPr>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a:extLst>
            <a:ext uri="{FF2B5EF4-FFF2-40B4-BE49-F238E27FC236}">
              <a16:creationId xmlns:a16="http://schemas.microsoft.com/office/drawing/2014/main" id="{00000000-0008-0000-0D00-000040000000}"/>
            </a:ext>
          </a:extLst>
        </xdr:cNvPr>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123842</xdr:rowOff>
    </xdr:from>
    <xdr:ext cx="405111" cy="259045"/>
    <xdr:sp macro="" textlink="">
      <xdr:nvSpPr>
        <xdr:cNvPr id="66" name="【道路】&#10;有形固定資産減価償却率平均値テキスト">
          <a:extLst>
            <a:ext uri="{FF2B5EF4-FFF2-40B4-BE49-F238E27FC236}">
              <a16:creationId xmlns:a16="http://schemas.microsoft.com/office/drawing/2014/main" id="{00000000-0008-0000-0D00-000042000000}"/>
            </a:ext>
          </a:extLst>
        </xdr:cNvPr>
        <xdr:cNvSpPr txBox="1"/>
      </xdr:nvSpPr>
      <xdr:spPr>
        <a:xfrm>
          <a:off x="4724400" y="5953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145415</xdr:rowOff>
    </xdr:from>
    <xdr:to>
      <xdr:col>6</xdr:col>
      <xdr:colOff>561975</xdr:colOff>
      <xdr:row>35</xdr:row>
      <xdr:rowOff>75565</xdr:rowOff>
    </xdr:to>
    <xdr:sp macro="" textlink="">
      <xdr:nvSpPr>
        <xdr:cNvPr id="67" name="フローチャート : 判断 66">
          <a:extLst>
            <a:ext uri="{FF2B5EF4-FFF2-40B4-BE49-F238E27FC236}">
              <a16:creationId xmlns:a16="http://schemas.microsoft.com/office/drawing/2014/main" id="{00000000-0008-0000-0D00-000043000000}"/>
            </a:ext>
          </a:extLst>
        </xdr:cNvPr>
        <xdr:cNvSpPr/>
      </xdr:nvSpPr>
      <xdr:spPr>
        <a:xfrm>
          <a:off x="45847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a:extLst>
            <a:ext uri="{FF2B5EF4-FFF2-40B4-BE49-F238E27FC236}">
              <a16:creationId xmlns:a16="http://schemas.microsoft.com/office/drawing/2014/main" id="{00000000-0008-0000-0D00-000044000000}"/>
            </a:ext>
          </a:extLst>
        </xdr:cNvPr>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131128</xdr:rowOff>
    </xdr:from>
    <xdr:to>
      <xdr:col>6</xdr:col>
      <xdr:colOff>561975</xdr:colOff>
      <xdr:row>34</xdr:row>
      <xdr:rowOff>61278</xdr:rowOff>
    </xdr:to>
    <xdr:sp macro="" textlink="">
      <xdr:nvSpPr>
        <xdr:cNvPr id="74" name="円/楕円 73">
          <a:extLst>
            <a:ext uri="{FF2B5EF4-FFF2-40B4-BE49-F238E27FC236}">
              <a16:creationId xmlns:a16="http://schemas.microsoft.com/office/drawing/2014/main" id="{00000000-0008-0000-0D00-00004A000000}"/>
            </a:ext>
          </a:extLst>
        </xdr:cNvPr>
        <xdr:cNvSpPr/>
      </xdr:nvSpPr>
      <xdr:spPr>
        <a:xfrm>
          <a:off x="4584700" y="5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46055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D00-00004B000000}"/>
            </a:ext>
          </a:extLst>
        </xdr:cNvPr>
        <xdr:cNvSpPr txBox="1"/>
      </xdr:nvSpPr>
      <xdr:spPr>
        <a:xfrm>
          <a:off x="4724400" y="570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11113</xdr:rowOff>
    </xdr:from>
    <xdr:to>
      <xdr:col>5</xdr:col>
      <xdr:colOff>409575</xdr:colOff>
      <xdr:row>34</xdr:row>
      <xdr:rowOff>112713</xdr:rowOff>
    </xdr:to>
    <xdr:sp macro="" textlink="">
      <xdr:nvSpPr>
        <xdr:cNvPr id="76" name="円/楕円 75">
          <a:extLst>
            <a:ext uri="{FF2B5EF4-FFF2-40B4-BE49-F238E27FC236}">
              <a16:creationId xmlns:a16="http://schemas.microsoft.com/office/drawing/2014/main" id="{00000000-0008-0000-0D00-00004C000000}"/>
            </a:ext>
          </a:extLst>
        </xdr:cNvPr>
        <xdr:cNvSpPr/>
      </xdr:nvSpPr>
      <xdr:spPr>
        <a:xfrm>
          <a:off x="3746500" y="584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10478</xdr:rowOff>
    </xdr:from>
    <xdr:to>
      <xdr:col>6</xdr:col>
      <xdr:colOff>511175</xdr:colOff>
      <xdr:row>34</xdr:row>
      <xdr:rowOff>61913</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3797300" y="5839778"/>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120985</xdr:rowOff>
    </xdr:from>
    <xdr:ext cx="405111" cy="259045"/>
    <xdr:sp macro="" textlink="">
      <xdr:nvSpPr>
        <xdr:cNvPr id="78" name="n_1aveValue【道路】&#10;有形固定資産減価償却率">
          <a:extLst>
            <a:ext uri="{FF2B5EF4-FFF2-40B4-BE49-F238E27FC236}">
              <a16:creationId xmlns:a16="http://schemas.microsoft.com/office/drawing/2014/main" id="{00000000-0008-0000-0D00-00004E000000}"/>
            </a:ext>
          </a:extLst>
        </xdr:cNvPr>
        <xdr:cNvSpPr txBox="1"/>
      </xdr:nvSpPr>
      <xdr:spPr>
        <a:xfrm>
          <a:off x="3582043" y="612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129240</xdr:rowOff>
    </xdr:from>
    <xdr:ext cx="405111" cy="259045"/>
    <xdr:sp macro="" textlink="">
      <xdr:nvSpPr>
        <xdr:cNvPr id="79" name="n_1mainValue【道路】&#10;有形固定資産減価償却率">
          <a:extLst>
            <a:ext uri="{FF2B5EF4-FFF2-40B4-BE49-F238E27FC236}">
              <a16:creationId xmlns:a16="http://schemas.microsoft.com/office/drawing/2014/main" id="{00000000-0008-0000-0D00-00004F000000}"/>
            </a:ext>
          </a:extLst>
        </xdr:cNvPr>
        <xdr:cNvSpPr txBox="1"/>
      </xdr:nvSpPr>
      <xdr:spPr>
        <a:xfrm>
          <a:off x="3582043" y="561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80" name="正方形/長方形 79">
          <a:extLst>
            <a:ext uri="{FF2B5EF4-FFF2-40B4-BE49-F238E27FC236}">
              <a16:creationId xmlns:a16="http://schemas.microsoft.com/office/drawing/2014/main" id="{00000000-0008-0000-0D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81" name="正方形/長方形 80">
          <a:extLst>
            <a:ext uri="{FF2B5EF4-FFF2-40B4-BE49-F238E27FC236}">
              <a16:creationId xmlns:a16="http://schemas.microsoft.com/office/drawing/2014/main" id="{00000000-0008-0000-0D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2" name="正方形/長方形 81">
          <a:extLst>
            <a:ext uri="{FF2B5EF4-FFF2-40B4-BE49-F238E27FC236}">
              <a16:creationId xmlns:a16="http://schemas.microsoft.com/office/drawing/2014/main" id="{00000000-0008-0000-0D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3" name="正方形/長方形 82">
          <a:extLst>
            <a:ext uri="{FF2B5EF4-FFF2-40B4-BE49-F238E27FC236}">
              <a16:creationId xmlns:a16="http://schemas.microsoft.com/office/drawing/2014/main" id="{00000000-0008-0000-0D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4" name="正方形/長方形 83">
          <a:extLst>
            <a:ext uri="{FF2B5EF4-FFF2-40B4-BE49-F238E27FC236}">
              <a16:creationId xmlns:a16="http://schemas.microsoft.com/office/drawing/2014/main" id="{00000000-0008-0000-0D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5" name="正方形/長方形 84">
          <a:extLst>
            <a:ext uri="{FF2B5EF4-FFF2-40B4-BE49-F238E27FC236}">
              <a16:creationId xmlns:a16="http://schemas.microsoft.com/office/drawing/2014/main" id="{00000000-0008-0000-0D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6" name="正方形/長方形 85">
          <a:extLst>
            <a:ext uri="{FF2B5EF4-FFF2-40B4-BE49-F238E27FC236}">
              <a16:creationId xmlns:a16="http://schemas.microsoft.com/office/drawing/2014/main" id="{00000000-0008-0000-0D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9" name="直線コネクタ 88">
          <a:extLst>
            <a:ext uri="{FF2B5EF4-FFF2-40B4-BE49-F238E27FC236}">
              <a16:creationId xmlns:a16="http://schemas.microsoft.com/office/drawing/2014/main" id="{00000000-0008-0000-0D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5" name="テキスト ボックス 94">
          <a:extLst>
            <a:ext uri="{FF2B5EF4-FFF2-40B4-BE49-F238E27FC236}">
              <a16:creationId xmlns:a16="http://schemas.microsoft.com/office/drawing/2014/main" id="{00000000-0008-0000-0D00-00005F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7" name="テキスト ボックス 96">
          <a:extLst>
            <a:ext uri="{FF2B5EF4-FFF2-40B4-BE49-F238E27FC236}">
              <a16:creationId xmlns:a16="http://schemas.microsoft.com/office/drawing/2014/main" id="{00000000-0008-0000-0D00-000061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a:extLst>
            <a:ext uri="{FF2B5EF4-FFF2-40B4-BE49-F238E27FC236}">
              <a16:creationId xmlns:a16="http://schemas.microsoft.com/office/drawing/2014/main" id="{00000000-0008-0000-0D00-000063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a:extLst>
            <a:ext uri="{FF2B5EF4-FFF2-40B4-BE49-F238E27FC236}">
              <a16:creationId xmlns:a16="http://schemas.microsoft.com/office/drawing/2014/main" id="{00000000-0008-0000-0D00-00006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102" name="【道路】&#10;一人当たり延長最小値テキスト">
          <a:extLst>
            <a:ext uri="{FF2B5EF4-FFF2-40B4-BE49-F238E27FC236}">
              <a16:creationId xmlns:a16="http://schemas.microsoft.com/office/drawing/2014/main" id="{00000000-0008-0000-0D00-000066000000}"/>
            </a:ext>
          </a:extLst>
        </xdr:cNvPr>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4" name="【道路】&#10;一人当たり延長最大値テキスト">
          <a:extLst>
            <a:ext uri="{FF2B5EF4-FFF2-40B4-BE49-F238E27FC236}">
              <a16:creationId xmlns:a16="http://schemas.microsoft.com/office/drawing/2014/main" id="{00000000-0008-0000-0D00-000068000000}"/>
            </a:ext>
          </a:extLst>
        </xdr:cNvPr>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82795</xdr:rowOff>
    </xdr:from>
    <xdr:ext cx="534377" cy="259045"/>
    <xdr:sp macro="" textlink="">
      <xdr:nvSpPr>
        <xdr:cNvPr id="106" name="【道路】&#10;一人当たり延長平均値テキスト">
          <a:extLst>
            <a:ext uri="{FF2B5EF4-FFF2-40B4-BE49-F238E27FC236}">
              <a16:creationId xmlns:a16="http://schemas.microsoft.com/office/drawing/2014/main" id="{00000000-0008-0000-0D00-00006A000000}"/>
            </a:ext>
          </a:extLst>
        </xdr:cNvPr>
        <xdr:cNvSpPr txBox="1"/>
      </xdr:nvSpPr>
      <xdr:spPr>
        <a:xfrm>
          <a:off x="10566400" y="6083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7" name="フローチャート : 判断 106">
          <a:extLst>
            <a:ext uri="{FF2B5EF4-FFF2-40B4-BE49-F238E27FC236}">
              <a16:creationId xmlns:a16="http://schemas.microsoft.com/office/drawing/2014/main" id="{00000000-0008-0000-0D00-00006B000000}"/>
            </a:ext>
          </a:extLst>
        </xdr:cNvPr>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8" name="フローチャート : 判断 107">
          <a:extLst>
            <a:ext uri="{FF2B5EF4-FFF2-40B4-BE49-F238E27FC236}">
              <a16:creationId xmlns:a16="http://schemas.microsoft.com/office/drawing/2014/main" id="{00000000-0008-0000-0D00-00006C000000}"/>
            </a:ext>
          </a:extLst>
        </xdr:cNvPr>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27183</xdr:rowOff>
    </xdr:from>
    <xdr:to>
      <xdr:col>15</xdr:col>
      <xdr:colOff>231775</xdr:colOff>
      <xdr:row>37</xdr:row>
      <xdr:rowOff>128783</xdr:rowOff>
    </xdr:to>
    <xdr:sp macro="" textlink="">
      <xdr:nvSpPr>
        <xdr:cNvPr id="114" name="円/楕円 113">
          <a:extLst>
            <a:ext uri="{FF2B5EF4-FFF2-40B4-BE49-F238E27FC236}">
              <a16:creationId xmlns:a16="http://schemas.microsoft.com/office/drawing/2014/main" id="{00000000-0008-0000-0D00-000072000000}"/>
            </a:ext>
          </a:extLst>
        </xdr:cNvPr>
        <xdr:cNvSpPr/>
      </xdr:nvSpPr>
      <xdr:spPr>
        <a:xfrm>
          <a:off x="10426700" y="63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5610</xdr:rowOff>
    </xdr:from>
    <xdr:ext cx="534377" cy="259045"/>
    <xdr:sp macro="" textlink="">
      <xdr:nvSpPr>
        <xdr:cNvPr id="115" name="【道路】&#10;一人当たり延長該当値テキスト">
          <a:extLst>
            <a:ext uri="{FF2B5EF4-FFF2-40B4-BE49-F238E27FC236}">
              <a16:creationId xmlns:a16="http://schemas.microsoft.com/office/drawing/2014/main" id="{00000000-0008-0000-0D00-000073000000}"/>
            </a:ext>
          </a:extLst>
        </xdr:cNvPr>
        <xdr:cNvSpPr txBox="1"/>
      </xdr:nvSpPr>
      <xdr:spPr>
        <a:xfrm>
          <a:off x="10566400" y="63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16.211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32258</xdr:rowOff>
    </xdr:from>
    <xdr:to>
      <xdr:col>14</xdr:col>
      <xdr:colOff>79375</xdr:colOff>
      <xdr:row>37</xdr:row>
      <xdr:rowOff>133858</xdr:rowOff>
    </xdr:to>
    <xdr:sp macro="" textlink="">
      <xdr:nvSpPr>
        <xdr:cNvPr id="116" name="円/楕円 115">
          <a:extLst>
            <a:ext uri="{FF2B5EF4-FFF2-40B4-BE49-F238E27FC236}">
              <a16:creationId xmlns:a16="http://schemas.microsoft.com/office/drawing/2014/main" id="{00000000-0008-0000-0D00-000074000000}"/>
            </a:ext>
          </a:extLst>
        </xdr:cNvPr>
        <xdr:cNvSpPr/>
      </xdr:nvSpPr>
      <xdr:spPr>
        <a:xfrm>
          <a:off x="9588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77983</xdr:rowOff>
    </xdr:from>
    <xdr:to>
      <xdr:col>15</xdr:col>
      <xdr:colOff>180975</xdr:colOff>
      <xdr:row>37</xdr:row>
      <xdr:rowOff>83058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flipV="1">
          <a:off x="9639300" y="6421633"/>
          <a:ext cx="8382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35</xdr:row>
      <xdr:rowOff>116872</xdr:rowOff>
    </xdr:from>
    <xdr:ext cx="534377" cy="259045"/>
    <xdr:sp macro="" textlink="">
      <xdr:nvSpPr>
        <xdr:cNvPr id="118" name="n_1aveValue【道路】&#10;一人当たり延長">
          <a:extLst>
            <a:ext uri="{FF2B5EF4-FFF2-40B4-BE49-F238E27FC236}">
              <a16:creationId xmlns:a16="http://schemas.microsoft.com/office/drawing/2014/main" id="{00000000-0008-0000-0D00-000076000000}"/>
            </a:ext>
          </a:extLst>
        </xdr:cNvPr>
        <xdr:cNvSpPr txBox="1"/>
      </xdr:nvSpPr>
      <xdr:spPr>
        <a:xfrm>
          <a:off x="9359410" y="61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124985</xdr:rowOff>
    </xdr:from>
    <xdr:ext cx="534377" cy="259045"/>
    <xdr:sp macro="" textlink="">
      <xdr:nvSpPr>
        <xdr:cNvPr id="119" name="n_1mainValue【道路】&#10;一人当たり延長">
          <a:extLst>
            <a:ext uri="{FF2B5EF4-FFF2-40B4-BE49-F238E27FC236}">
              <a16:creationId xmlns:a16="http://schemas.microsoft.com/office/drawing/2014/main" id="{00000000-0008-0000-0D00-000077000000}"/>
            </a:ext>
          </a:extLst>
        </xdr:cNvPr>
        <xdr:cNvSpPr txBox="1"/>
      </xdr:nvSpPr>
      <xdr:spPr>
        <a:xfrm>
          <a:off x="9359410" y="64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a:extLst>
            <a:ext uri="{FF2B5EF4-FFF2-40B4-BE49-F238E27FC236}">
              <a16:creationId xmlns:a16="http://schemas.microsoft.com/office/drawing/2014/main" id="{00000000-0008-0000-0D00-00007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a:extLst>
            <a:ext uri="{FF2B5EF4-FFF2-40B4-BE49-F238E27FC236}">
              <a16:creationId xmlns:a16="http://schemas.microsoft.com/office/drawing/2014/main" id="{00000000-0008-0000-0D00-00007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a:extLst>
            <a:ext uri="{FF2B5EF4-FFF2-40B4-BE49-F238E27FC236}">
              <a16:creationId xmlns:a16="http://schemas.microsoft.com/office/drawing/2014/main" id="{00000000-0008-0000-0D00-00007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a:extLst>
            <a:ext uri="{FF2B5EF4-FFF2-40B4-BE49-F238E27FC236}">
              <a16:creationId xmlns:a16="http://schemas.microsoft.com/office/drawing/2014/main" id="{00000000-0008-0000-0D00-00007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a:extLst>
            <a:ext uri="{FF2B5EF4-FFF2-40B4-BE49-F238E27FC236}">
              <a16:creationId xmlns:a16="http://schemas.microsoft.com/office/drawing/2014/main" id="{00000000-0008-0000-0D00-00007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7" name="【橋りょう・トンネル】&#10;有形固定資産減価償却率グラフ枠">
          <a:extLst>
            <a:ext uri="{FF2B5EF4-FFF2-40B4-BE49-F238E27FC236}">
              <a16:creationId xmlns:a16="http://schemas.microsoft.com/office/drawing/2014/main" id="{00000000-0008-0000-0D00-00009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49" name="【橋りょう・トンネル】&#10;有形固定資産減価償却率最小値テキスト">
          <a:extLst>
            <a:ext uri="{FF2B5EF4-FFF2-40B4-BE49-F238E27FC236}">
              <a16:creationId xmlns:a16="http://schemas.microsoft.com/office/drawing/2014/main" id="{00000000-0008-0000-0D00-000095000000}"/>
            </a:ext>
          </a:extLst>
        </xdr:cNvPr>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151" name="【橋りょう・トンネル】&#10;有形固定資産減価償却率最大値テキスト">
          <a:extLst>
            <a:ext uri="{FF2B5EF4-FFF2-40B4-BE49-F238E27FC236}">
              <a16:creationId xmlns:a16="http://schemas.microsoft.com/office/drawing/2014/main" id="{00000000-0008-0000-0D00-000097000000}"/>
            </a:ext>
          </a:extLst>
        </xdr:cNvPr>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12082</xdr:rowOff>
    </xdr:from>
    <xdr:ext cx="405111" cy="259045"/>
    <xdr:sp macro="" textlink="">
      <xdr:nvSpPr>
        <xdr:cNvPr id="153" name="【橋りょう・トンネル】&#10;有形固定資産減価償却率平均値テキスト">
          <a:extLst>
            <a:ext uri="{FF2B5EF4-FFF2-40B4-BE49-F238E27FC236}">
              <a16:creationId xmlns:a16="http://schemas.microsoft.com/office/drawing/2014/main" id="{00000000-0008-0000-0D00-000099000000}"/>
            </a:ext>
          </a:extLst>
        </xdr:cNvPr>
        <xdr:cNvSpPr txBox="1"/>
      </xdr:nvSpPr>
      <xdr:spPr>
        <a:xfrm>
          <a:off x="4724400" y="10470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154" name="フローチャート : 判断 153">
          <a:extLst>
            <a:ext uri="{FF2B5EF4-FFF2-40B4-BE49-F238E27FC236}">
              <a16:creationId xmlns:a16="http://schemas.microsoft.com/office/drawing/2014/main" id="{00000000-0008-0000-0D00-00009A000000}"/>
            </a:ext>
          </a:extLst>
        </xdr:cNvPr>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106363</xdr:rowOff>
    </xdr:from>
    <xdr:to>
      <xdr:col>5</xdr:col>
      <xdr:colOff>409575</xdr:colOff>
      <xdr:row>62</xdr:row>
      <xdr:rowOff>36513</xdr:rowOff>
    </xdr:to>
    <xdr:sp macro="" textlink="">
      <xdr:nvSpPr>
        <xdr:cNvPr id="155" name="フローチャート : 判断 154">
          <a:extLst>
            <a:ext uri="{FF2B5EF4-FFF2-40B4-BE49-F238E27FC236}">
              <a16:creationId xmlns:a16="http://schemas.microsoft.com/office/drawing/2014/main" id="{00000000-0008-0000-0D00-00009B000000}"/>
            </a:ext>
          </a:extLst>
        </xdr:cNvPr>
        <xdr:cNvSpPr/>
      </xdr:nvSpPr>
      <xdr:spPr>
        <a:xfrm>
          <a:off x="3746500" y="1056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D00-00009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166370</xdr:rowOff>
    </xdr:from>
    <xdr:to>
      <xdr:col>6</xdr:col>
      <xdr:colOff>561975</xdr:colOff>
      <xdr:row>62</xdr:row>
      <xdr:rowOff>96520</xdr:rowOff>
    </xdr:to>
    <xdr:sp macro="" textlink="">
      <xdr:nvSpPr>
        <xdr:cNvPr id="161" name="円/楕円 160">
          <a:extLst>
            <a:ext uri="{FF2B5EF4-FFF2-40B4-BE49-F238E27FC236}">
              <a16:creationId xmlns:a16="http://schemas.microsoft.com/office/drawing/2014/main" id="{00000000-0008-0000-0D00-0000A1000000}"/>
            </a:ext>
          </a:extLst>
        </xdr:cNvPr>
        <xdr:cNvSpPr/>
      </xdr:nvSpPr>
      <xdr:spPr>
        <a:xfrm>
          <a:off x="4584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144797</xdr:rowOff>
    </xdr:from>
    <xdr:ext cx="405111" cy="259045"/>
    <xdr:sp macro="" textlink="">
      <xdr:nvSpPr>
        <xdr:cNvPr id="162" name="【橋りょう・トンネル】&#10;有形固定資産減価償却率該当値テキスト">
          <a:extLst>
            <a:ext uri="{FF2B5EF4-FFF2-40B4-BE49-F238E27FC236}">
              <a16:creationId xmlns:a16="http://schemas.microsoft.com/office/drawing/2014/main" id="{00000000-0008-0000-0D00-0000A2000000}"/>
            </a:ext>
          </a:extLst>
        </xdr:cNvPr>
        <xdr:cNvSpPr txBox="1"/>
      </xdr:nvSpPr>
      <xdr:spPr>
        <a:xfrm>
          <a:off x="47244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34925</xdr:rowOff>
    </xdr:from>
    <xdr:to>
      <xdr:col>5</xdr:col>
      <xdr:colOff>409575</xdr:colOff>
      <xdr:row>62</xdr:row>
      <xdr:rowOff>136525</xdr:rowOff>
    </xdr:to>
    <xdr:sp macro="" textlink="">
      <xdr:nvSpPr>
        <xdr:cNvPr id="163" name="円/楕円 162">
          <a:extLst>
            <a:ext uri="{FF2B5EF4-FFF2-40B4-BE49-F238E27FC236}">
              <a16:creationId xmlns:a16="http://schemas.microsoft.com/office/drawing/2014/main" id="{00000000-0008-0000-0D00-0000A3000000}"/>
            </a:ext>
          </a:extLst>
        </xdr:cNvPr>
        <xdr:cNvSpPr/>
      </xdr:nvSpPr>
      <xdr:spPr>
        <a:xfrm>
          <a:off x="3746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45720</xdr:rowOff>
    </xdr:from>
    <xdr:to>
      <xdr:col>6</xdr:col>
      <xdr:colOff>511175</xdr:colOff>
      <xdr:row>62</xdr:row>
      <xdr:rowOff>85725</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3797300" y="106756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53040</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id="{00000000-0008-0000-0D00-0000A5000000}"/>
            </a:ext>
          </a:extLst>
        </xdr:cNvPr>
        <xdr:cNvSpPr txBox="1"/>
      </xdr:nvSpPr>
      <xdr:spPr>
        <a:xfrm>
          <a:off x="3582043" y="1034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127652</xdr:rowOff>
    </xdr:from>
    <xdr:ext cx="405111" cy="259045"/>
    <xdr:sp macro="" textlink="">
      <xdr:nvSpPr>
        <xdr:cNvPr id="166" name="n_1mainValue【橋りょう・トンネル】&#10;有形固定資産減価償却率">
          <a:extLst>
            <a:ext uri="{FF2B5EF4-FFF2-40B4-BE49-F238E27FC236}">
              <a16:creationId xmlns:a16="http://schemas.microsoft.com/office/drawing/2014/main" id="{00000000-0008-0000-0D00-0000A6000000}"/>
            </a:ext>
          </a:extLst>
        </xdr:cNvPr>
        <xdr:cNvSpPr txBox="1"/>
      </xdr:nvSpPr>
      <xdr:spPr>
        <a:xfrm>
          <a:off x="3582043"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152,635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6" name="直線コネクタ 175">
          <a:extLst>
            <a:ext uri="{FF2B5EF4-FFF2-40B4-BE49-F238E27FC236}">
              <a16:creationId xmlns:a16="http://schemas.microsoft.com/office/drawing/2014/main" id="{00000000-0008-0000-0D00-0000B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7" name="直線コネクタ 176">
          <a:extLst>
            <a:ext uri="{FF2B5EF4-FFF2-40B4-BE49-F238E27FC236}">
              <a16:creationId xmlns:a16="http://schemas.microsoft.com/office/drawing/2014/main" id="{00000000-0008-0000-0D00-0000B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9" name="直線コネクタ 178">
          <a:extLst>
            <a:ext uri="{FF2B5EF4-FFF2-40B4-BE49-F238E27FC236}">
              <a16:creationId xmlns:a16="http://schemas.microsoft.com/office/drawing/2014/main" id="{00000000-0008-0000-0D00-0000B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81" name="直線コネクタ 180">
          <a:extLst>
            <a:ext uri="{FF2B5EF4-FFF2-40B4-BE49-F238E27FC236}">
              <a16:creationId xmlns:a16="http://schemas.microsoft.com/office/drawing/2014/main" id="{00000000-0008-0000-0D00-0000B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3" name="直線コネクタ 182">
          <a:extLst>
            <a:ext uri="{FF2B5EF4-FFF2-40B4-BE49-F238E27FC236}">
              <a16:creationId xmlns:a16="http://schemas.microsoft.com/office/drawing/2014/main" id="{00000000-0008-0000-0D00-0000B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4" name="テキスト ボックス 183">
          <a:extLst>
            <a:ext uri="{FF2B5EF4-FFF2-40B4-BE49-F238E27FC236}">
              <a16:creationId xmlns:a16="http://schemas.microsoft.com/office/drawing/2014/main" id="{00000000-0008-0000-0D00-0000B8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5" name="直線コネクタ 184">
          <a:extLst>
            <a:ext uri="{FF2B5EF4-FFF2-40B4-BE49-F238E27FC236}">
              <a16:creationId xmlns:a16="http://schemas.microsoft.com/office/drawing/2014/main" id="{00000000-0008-0000-0D00-0000B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6" name="テキスト ボックス 185">
          <a:extLst>
            <a:ext uri="{FF2B5EF4-FFF2-40B4-BE49-F238E27FC236}">
              <a16:creationId xmlns:a16="http://schemas.microsoft.com/office/drawing/2014/main" id="{00000000-0008-0000-0D00-0000BA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7" name="直線コネクタ 186">
          <a:extLst>
            <a:ext uri="{FF2B5EF4-FFF2-40B4-BE49-F238E27FC236}">
              <a16:creationId xmlns:a16="http://schemas.microsoft.com/office/drawing/2014/main" id="{00000000-0008-0000-0D00-0000B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8" name="テキスト ボックス 187">
          <a:extLst>
            <a:ext uri="{FF2B5EF4-FFF2-40B4-BE49-F238E27FC236}">
              <a16:creationId xmlns:a16="http://schemas.microsoft.com/office/drawing/2014/main" id="{00000000-0008-0000-0D00-0000B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9" name="【橋りょう・トンネル】&#10;一人当たり有形固定資産（償却資産）額グラフ枠">
          <a:extLst>
            <a:ext uri="{FF2B5EF4-FFF2-40B4-BE49-F238E27FC236}">
              <a16:creationId xmlns:a16="http://schemas.microsoft.com/office/drawing/2014/main" id="{00000000-0008-0000-0D00-0000B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90" name="直線コネクタ 189">
          <a:extLst>
            <a:ext uri="{FF2B5EF4-FFF2-40B4-BE49-F238E27FC236}">
              <a16:creationId xmlns:a16="http://schemas.microsoft.com/office/drawing/2014/main" id="{00000000-0008-0000-0D00-0000BE000000}"/>
            </a:ext>
          </a:extLst>
        </xdr:cNvPr>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91" name="【橋りょう・トンネル】&#10;一人当たり有形固定資産（償却資産）額最小値テキスト">
          <a:extLst>
            <a:ext uri="{FF2B5EF4-FFF2-40B4-BE49-F238E27FC236}">
              <a16:creationId xmlns:a16="http://schemas.microsoft.com/office/drawing/2014/main" id="{00000000-0008-0000-0D00-0000BF000000}"/>
            </a:ext>
          </a:extLst>
        </xdr:cNvPr>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92" name="直線コネクタ 191">
          <a:extLst>
            <a:ext uri="{FF2B5EF4-FFF2-40B4-BE49-F238E27FC236}">
              <a16:creationId xmlns:a16="http://schemas.microsoft.com/office/drawing/2014/main" id="{00000000-0008-0000-0D00-0000C0000000}"/>
            </a:ext>
          </a:extLst>
        </xdr:cNvPr>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93" name="【橋りょう・トンネル】&#10;一人当たり有形固定資産（償却資産）額最大値テキスト">
          <a:extLst>
            <a:ext uri="{FF2B5EF4-FFF2-40B4-BE49-F238E27FC236}">
              <a16:creationId xmlns:a16="http://schemas.microsoft.com/office/drawing/2014/main" id="{00000000-0008-0000-0D00-0000C1000000}"/>
            </a:ext>
          </a:extLst>
        </xdr:cNvPr>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94" name="直線コネクタ 193">
          <a:extLst>
            <a:ext uri="{FF2B5EF4-FFF2-40B4-BE49-F238E27FC236}">
              <a16:creationId xmlns:a16="http://schemas.microsoft.com/office/drawing/2014/main" id="{00000000-0008-0000-0D00-0000C2000000}"/>
            </a:ext>
          </a:extLst>
        </xdr:cNvPr>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57968</xdr:rowOff>
    </xdr:from>
    <xdr:ext cx="599010" cy="259045"/>
    <xdr:sp macro="" textlink="">
      <xdr:nvSpPr>
        <xdr:cNvPr id="195" name="【橋りょう・トンネル】&#10;一人当たり有形固定資産（償却資産）額平均値テキスト">
          <a:extLst>
            <a:ext uri="{FF2B5EF4-FFF2-40B4-BE49-F238E27FC236}">
              <a16:creationId xmlns:a16="http://schemas.microsoft.com/office/drawing/2014/main" id="{00000000-0008-0000-0D00-0000C3000000}"/>
            </a:ext>
          </a:extLst>
        </xdr:cNvPr>
        <xdr:cNvSpPr txBox="1"/>
      </xdr:nvSpPr>
      <xdr:spPr>
        <a:xfrm>
          <a:off x="10566400" y="1034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96" name="フローチャート : 判断 195">
          <a:extLst>
            <a:ext uri="{FF2B5EF4-FFF2-40B4-BE49-F238E27FC236}">
              <a16:creationId xmlns:a16="http://schemas.microsoft.com/office/drawing/2014/main" id="{00000000-0008-0000-0D00-0000C4000000}"/>
            </a:ext>
          </a:extLst>
        </xdr:cNvPr>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97" name="フローチャート : 判断 196">
          <a:extLst>
            <a:ext uri="{FF2B5EF4-FFF2-40B4-BE49-F238E27FC236}">
              <a16:creationId xmlns:a16="http://schemas.microsoft.com/office/drawing/2014/main" id="{00000000-0008-0000-0D00-0000C5000000}"/>
            </a:ext>
          </a:extLst>
        </xdr:cNvPr>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D00-0000C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D00-0000C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D00-0000C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D00-0000C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D00-0000C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112885</xdr:rowOff>
    </xdr:from>
    <xdr:to>
      <xdr:col>15</xdr:col>
      <xdr:colOff>231775</xdr:colOff>
      <xdr:row>63</xdr:row>
      <xdr:rowOff>43035</xdr:rowOff>
    </xdr:to>
    <xdr:sp macro="" textlink="">
      <xdr:nvSpPr>
        <xdr:cNvPr id="203" name="円/楕円 202">
          <a:extLst>
            <a:ext uri="{FF2B5EF4-FFF2-40B4-BE49-F238E27FC236}">
              <a16:creationId xmlns:a16="http://schemas.microsoft.com/office/drawing/2014/main" id="{00000000-0008-0000-0D00-0000CB000000}"/>
            </a:ext>
          </a:extLst>
        </xdr:cNvPr>
        <xdr:cNvSpPr/>
      </xdr:nvSpPr>
      <xdr:spPr>
        <a:xfrm>
          <a:off x="10426700" y="107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91312</xdr:rowOff>
    </xdr:from>
    <xdr:ext cx="599010" cy="259045"/>
    <xdr:sp macro="" textlink="">
      <xdr:nvSpPr>
        <xdr:cNvPr id="204" name="【橋りょう・トンネル】&#10;一人当たり有形固定資産（償却資産）額該当値テキスト">
          <a:extLst>
            <a:ext uri="{FF2B5EF4-FFF2-40B4-BE49-F238E27FC236}">
              <a16:creationId xmlns:a16="http://schemas.microsoft.com/office/drawing/2014/main" id="{00000000-0008-0000-0D00-0000CC000000}"/>
            </a:ext>
          </a:extLst>
        </xdr:cNvPr>
        <xdr:cNvSpPr txBox="1"/>
      </xdr:nvSpPr>
      <xdr:spPr>
        <a:xfrm>
          <a:off x="10566400" y="1072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134,076</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115821</xdr:rowOff>
    </xdr:from>
    <xdr:to>
      <xdr:col>14</xdr:col>
      <xdr:colOff>79375</xdr:colOff>
      <xdr:row>63</xdr:row>
      <xdr:rowOff>45971</xdr:rowOff>
    </xdr:to>
    <xdr:sp macro="" textlink="">
      <xdr:nvSpPr>
        <xdr:cNvPr id="205" name="円/楕円 204">
          <a:extLst>
            <a:ext uri="{FF2B5EF4-FFF2-40B4-BE49-F238E27FC236}">
              <a16:creationId xmlns:a16="http://schemas.microsoft.com/office/drawing/2014/main" id="{00000000-0008-0000-0D00-0000CD000000}"/>
            </a:ext>
          </a:extLst>
        </xdr:cNvPr>
        <xdr:cNvSpPr/>
      </xdr:nvSpPr>
      <xdr:spPr>
        <a:xfrm>
          <a:off x="9588500" y="107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163685</xdr:rowOff>
    </xdr:from>
    <xdr:to>
      <xdr:col>15</xdr:col>
      <xdr:colOff>180975</xdr:colOff>
      <xdr:row>62</xdr:row>
      <xdr:rowOff>166621</xdr:rowOff>
    </xdr:to>
    <xdr:cxnSp macro="">
      <xdr:nvCxnSpPr>
        <xdr:cNvPr id="206" name="直線コネクタ 205">
          <a:extLst>
            <a:ext uri="{FF2B5EF4-FFF2-40B4-BE49-F238E27FC236}">
              <a16:creationId xmlns:a16="http://schemas.microsoft.com/office/drawing/2014/main" id="{00000000-0008-0000-0D00-0000CE000000}"/>
            </a:ext>
          </a:extLst>
        </xdr:cNvPr>
        <xdr:cNvCxnSpPr/>
      </xdr:nvCxnSpPr>
      <xdr:spPr>
        <a:xfrm flipV="1">
          <a:off x="9639300" y="10793585"/>
          <a:ext cx="8382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100992</xdr:rowOff>
    </xdr:from>
    <xdr:ext cx="599010" cy="259045"/>
    <xdr:sp macro="" textlink="">
      <xdr:nvSpPr>
        <xdr:cNvPr id="207" name="n_1aveValue【橋りょう・トンネル】&#10;一人当たり有形固定資産（償却資産）額">
          <a:extLst>
            <a:ext uri="{FF2B5EF4-FFF2-40B4-BE49-F238E27FC236}">
              <a16:creationId xmlns:a16="http://schemas.microsoft.com/office/drawing/2014/main" id="{00000000-0008-0000-0D00-0000CF000000}"/>
            </a:ext>
          </a:extLst>
        </xdr:cNvPr>
        <xdr:cNvSpPr txBox="1"/>
      </xdr:nvSpPr>
      <xdr:spPr>
        <a:xfrm>
          <a:off x="9327094" y="1021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37098</xdr:rowOff>
    </xdr:from>
    <xdr:ext cx="599010" cy="259045"/>
    <xdr:sp macro="" textlink="">
      <xdr:nvSpPr>
        <xdr:cNvPr id="208" name="n_1mainValue【橋りょう・トンネル】&#10;一人当たり有形固定資産（償却資産）額">
          <a:extLst>
            <a:ext uri="{FF2B5EF4-FFF2-40B4-BE49-F238E27FC236}">
              <a16:creationId xmlns:a16="http://schemas.microsoft.com/office/drawing/2014/main" id="{00000000-0008-0000-0D00-0000D0000000}"/>
            </a:ext>
          </a:extLst>
        </xdr:cNvPr>
        <xdr:cNvSpPr txBox="1"/>
      </xdr:nvSpPr>
      <xdr:spPr>
        <a:xfrm>
          <a:off x="9327094" y="1083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9" name="正方形/長方形 208">
          <a:extLst>
            <a:ext uri="{FF2B5EF4-FFF2-40B4-BE49-F238E27FC236}">
              <a16:creationId xmlns:a16="http://schemas.microsoft.com/office/drawing/2014/main" id="{00000000-0008-0000-0D00-0000D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10" name="正方形/長方形 209">
          <a:extLst>
            <a:ext uri="{FF2B5EF4-FFF2-40B4-BE49-F238E27FC236}">
              <a16:creationId xmlns:a16="http://schemas.microsoft.com/office/drawing/2014/main" id="{00000000-0008-0000-0D00-0000D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11" name="正方形/長方形 210">
          <a:extLst>
            <a:ext uri="{FF2B5EF4-FFF2-40B4-BE49-F238E27FC236}">
              <a16:creationId xmlns:a16="http://schemas.microsoft.com/office/drawing/2014/main" id="{00000000-0008-0000-0D00-0000D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2" name="正方形/長方形 211">
          <a:extLst>
            <a:ext uri="{FF2B5EF4-FFF2-40B4-BE49-F238E27FC236}">
              <a16:creationId xmlns:a16="http://schemas.microsoft.com/office/drawing/2014/main" id="{00000000-0008-0000-0D00-0000D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3" name="正方形/長方形 212">
          <a:extLst>
            <a:ext uri="{FF2B5EF4-FFF2-40B4-BE49-F238E27FC236}">
              <a16:creationId xmlns:a16="http://schemas.microsoft.com/office/drawing/2014/main" id="{00000000-0008-0000-0D00-0000D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4" name="正方形/長方形 213">
          <a:extLst>
            <a:ext uri="{FF2B5EF4-FFF2-40B4-BE49-F238E27FC236}">
              <a16:creationId xmlns:a16="http://schemas.microsoft.com/office/drawing/2014/main" id="{00000000-0008-0000-0D00-0000D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5" name="正方形/長方形 214">
          <a:extLst>
            <a:ext uri="{FF2B5EF4-FFF2-40B4-BE49-F238E27FC236}">
              <a16:creationId xmlns:a16="http://schemas.microsoft.com/office/drawing/2014/main" id="{00000000-0008-0000-0D00-0000D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6" name="正方形/長方形 215">
          <a:extLst>
            <a:ext uri="{FF2B5EF4-FFF2-40B4-BE49-F238E27FC236}">
              <a16:creationId xmlns:a16="http://schemas.microsoft.com/office/drawing/2014/main" id="{00000000-0008-0000-0D00-0000D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00000000-0008-0000-0D00-0000D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8" name="直線コネクタ 217">
          <a:extLst>
            <a:ext uri="{FF2B5EF4-FFF2-40B4-BE49-F238E27FC236}">
              <a16:creationId xmlns:a16="http://schemas.microsoft.com/office/drawing/2014/main" id="{00000000-0008-0000-0D00-0000D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9" name="テキスト ボックス 218">
          <a:extLst>
            <a:ext uri="{FF2B5EF4-FFF2-40B4-BE49-F238E27FC236}">
              <a16:creationId xmlns:a16="http://schemas.microsoft.com/office/drawing/2014/main" id="{00000000-0008-0000-0D00-0000DB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20" name="直線コネクタ 219">
          <a:extLst>
            <a:ext uri="{FF2B5EF4-FFF2-40B4-BE49-F238E27FC236}">
              <a16:creationId xmlns:a16="http://schemas.microsoft.com/office/drawing/2014/main" id="{00000000-0008-0000-0D00-0000DC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21" name="テキスト ボックス 220">
          <a:extLst>
            <a:ext uri="{FF2B5EF4-FFF2-40B4-BE49-F238E27FC236}">
              <a16:creationId xmlns:a16="http://schemas.microsoft.com/office/drawing/2014/main" id="{00000000-0008-0000-0D00-0000DD00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2" name="直線コネクタ 221">
          <a:extLst>
            <a:ext uri="{FF2B5EF4-FFF2-40B4-BE49-F238E27FC236}">
              <a16:creationId xmlns:a16="http://schemas.microsoft.com/office/drawing/2014/main" id="{00000000-0008-0000-0D00-0000DE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3" name="テキスト ボックス 222">
          <a:extLst>
            <a:ext uri="{FF2B5EF4-FFF2-40B4-BE49-F238E27FC236}">
              <a16:creationId xmlns:a16="http://schemas.microsoft.com/office/drawing/2014/main" id="{00000000-0008-0000-0D00-0000DF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4" name="直線コネクタ 223">
          <a:extLst>
            <a:ext uri="{FF2B5EF4-FFF2-40B4-BE49-F238E27FC236}">
              <a16:creationId xmlns:a16="http://schemas.microsoft.com/office/drawing/2014/main" id="{00000000-0008-0000-0D00-0000E0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5" name="テキスト ボックス 224">
          <a:extLst>
            <a:ext uri="{FF2B5EF4-FFF2-40B4-BE49-F238E27FC236}">
              <a16:creationId xmlns:a16="http://schemas.microsoft.com/office/drawing/2014/main" id="{00000000-0008-0000-0D00-0000E1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6" name="直線コネクタ 225">
          <a:extLst>
            <a:ext uri="{FF2B5EF4-FFF2-40B4-BE49-F238E27FC236}">
              <a16:creationId xmlns:a16="http://schemas.microsoft.com/office/drawing/2014/main" id="{00000000-0008-0000-0D00-0000E2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7" name="テキスト ボックス 226">
          <a:extLst>
            <a:ext uri="{FF2B5EF4-FFF2-40B4-BE49-F238E27FC236}">
              <a16:creationId xmlns:a16="http://schemas.microsoft.com/office/drawing/2014/main" id="{00000000-0008-0000-0D00-0000E3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8" name="直線コネクタ 227">
          <a:extLst>
            <a:ext uri="{FF2B5EF4-FFF2-40B4-BE49-F238E27FC236}">
              <a16:creationId xmlns:a16="http://schemas.microsoft.com/office/drawing/2014/main" id="{00000000-0008-0000-0D00-0000E4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9" name="テキスト ボックス 228">
          <a:extLst>
            <a:ext uri="{FF2B5EF4-FFF2-40B4-BE49-F238E27FC236}">
              <a16:creationId xmlns:a16="http://schemas.microsoft.com/office/drawing/2014/main" id="{00000000-0008-0000-0D00-0000E5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30" name="直線コネクタ 229">
          <a:extLst>
            <a:ext uri="{FF2B5EF4-FFF2-40B4-BE49-F238E27FC236}">
              <a16:creationId xmlns:a16="http://schemas.microsoft.com/office/drawing/2014/main" id="{00000000-0008-0000-0D00-0000E6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31" name="テキスト ボックス 230">
          <a:extLst>
            <a:ext uri="{FF2B5EF4-FFF2-40B4-BE49-F238E27FC236}">
              <a16:creationId xmlns:a16="http://schemas.microsoft.com/office/drawing/2014/main" id="{00000000-0008-0000-0D00-0000E7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2" name="直線コネクタ 231">
          <a:extLst>
            <a:ext uri="{FF2B5EF4-FFF2-40B4-BE49-F238E27FC236}">
              <a16:creationId xmlns:a16="http://schemas.microsoft.com/office/drawing/2014/main" id="{00000000-0008-0000-0D00-0000E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33" name="テキスト ボックス 232">
          <a:extLst>
            <a:ext uri="{FF2B5EF4-FFF2-40B4-BE49-F238E27FC236}">
              <a16:creationId xmlns:a16="http://schemas.microsoft.com/office/drawing/2014/main" id="{00000000-0008-0000-0D00-0000E9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4" name="【公営住宅】&#10;有形固定資産減価償却率グラフ枠">
          <a:extLst>
            <a:ext uri="{FF2B5EF4-FFF2-40B4-BE49-F238E27FC236}">
              <a16:creationId xmlns:a16="http://schemas.microsoft.com/office/drawing/2014/main" id="{00000000-0008-0000-0D00-0000E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35" name="直線コネクタ 234">
          <a:extLst>
            <a:ext uri="{FF2B5EF4-FFF2-40B4-BE49-F238E27FC236}">
              <a16:creationId xmlns:a16="http://schemas.microsoft.com/office/drawing/2014/main" id="{00000000-0008-0000-0D00-0000EB000000}"/>
            </a:ext>
          </a:extLst>
        </xdr:cNvPr>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36" name="【公営住宅】&#10;有形固定資産減価償却率最小値テキスト">
          <a:extLst>
            <a:ext uri="{FF2B5EF4-FFF2-40B4-BE49-F238E27FC236}">
              <a16:creationId xmlns:a16="http://schemas.microsoft.com/office/drawing/2014/main" id="{00000000-0008-0000-0D00-0000EC000000}"/>
            </a:ext>
          </a:extLst>
        </xdr:cNvPr>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37" name="直線コネクタ 236">
          <a:extLst>
            <a:ext uri="{FF2B5EF4-FFF2-40B4-BE49-F238E27FC236}">
              <a16:creationId xmlns:a16="http://schemas.microsoft.com/office/drawing/2014/main" id="{00000000-0008-0000-0D00-0000ED00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38" name="【公営住宅】&#10;有形固定資産減価償却率最大値テキスト">
          <a:extLst>
            <a:ext uri="{FF2B5EF4-FFF2-40B4-BE49-F238E27FC236}">
              <a16:creationId xmlns:a16="http://schemas.microsoft.com/office/drawing/2014/main" id="{00000000-0008-0000-0D00-0000EE000000}"/>
            </a:ext>
          </a:extLst>
        </xdr:cNvPr>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39" name="直線コネクタ 238">
          <a:extLst>
            <a:ext uri="{FF2B5EF4-FFF2-40B4-BE49-F238E27FC236}">
              <a16:creationId xmlns:a16="http://schemas.microsoft.com/office/drawing/2014/main" id="{00000000-0008-0000-0D00-0000EF000000}"/>
            </a:ext>
          </a:extLst>
        </xdr:cNvPr>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40" name="【公営住宅】&#10;有形固定資産減価償却率平均値テキスト">
          <a:extLst>
            <a:ext uri="{FF2B5EF4-FFF2-40B4-BE49-F238E27FC236}">
              <a16:creationId xmlns:a16="http://schemas.microsoft.com/office/drawing/2014/main" id="{00000000-0008-0000-0D00-0000F0000000}"/>
            </a:ext>
          </a:extLst>
        </xdr:cNvPr>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41" name="フローチャート : 判断 240">
          <a:extLst>
            <a:ext uri="{FF2B5EF4-FFF2-40B4-BE49-F238E27FC236}">
              <a16:creationId xmlns:a16="http://schemas.microsoft.com/office/drawing/2014/main" id="{00000000-0008-0000-0D00-0000F100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42" name="フローチャート : 判断 241">
          <a:extLst>
            <a:ext uri="{FF2B5EF4-FFF2-40B4-BE49-F238E27FC236}">
              <a16:creationId xmlns:a16="http://schemas.microsoft.com/office/drawing/2014/main" id="{00000000-0008-0000-0D00-0000F2000000}"/>
            </a:ext>
          </a:extLst>
        </xdr:cNvPr>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D00-0000F3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D00-0000F4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D00-0000F5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D00-0000F6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D00-0000F7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83638</xdr:rowOff>
    </xdr:from>
    <xdr:to>
      <xdr:col>6</xdr:col>
      <xdr:colOff>561975</xdr:colOff>
      <xdr:row>82</xdr:row>
      <xdr:rowOff>13788</xdr:rowOff>
    </xdr:to>
    <xdr:sp macro="" textlink="">
      <xdr:nvSpPr>
        <xdr:cNvPr id="248" name="円/楕円 247">
          <a:extLst>
            <a:ext uri="{FF2B5EF4-FFF2-40B4-BE49-F238E27FC236}">
              <a16:creationId xmlns:a16="http://schemas.microsoft.com/office/drawing/2014/main" id="{00000000-0008-0000-0D00-0000F8000000}"/>
            </a:ext>
          </a:extLst>
        </xdr:cNvPr>
        <xdr:cNvSpPr/>
      </xdr:nvSpPr>
      <xdr:spPr>
        <a:xfrm>
          <a:off x="45847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106515</xdr:rowOff>
    </xdr:from>
    <xdr:ext cx="405111" cy="259045"/>
    <xdr:sp macro="" textlink="">
      <xdr:nvSpPr>
        <xdr:cNvPr id="249" name="【公営住宅】&#10;有形固定資産減価償却率該当値テキスト">
          <a:extLst>
            <a:ext uri="{FF2B5EF4-FFF2-40B4-BE49-F238E27FC236}">
              <a16:creationId xmlns:a16="http://schemas.microsoft.com/office/drawing/2014/main" id="{00000000-0008-0000-0D00-0000F9000000}"/>
            </a:ext>
          </a:extLst>
        </xdr:cNvPr>
        <xdr:cNvSpPr txBox="1"/>
      </xdr:nvSpPr>
      <xdr:spPr>
        <a:xfrm>
          <a:off x="4724400" y="1382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145687</xdr:rowOff>
    </xdr:from>
    <xdr:to>
      <xdr:col>5</xdr:col>
      <xdr:colOff>409575</xdr:colOff>
      <xdr:row>82</xdr:row>
      <xdr:rowOff>75837</xdr:rowOff>
    </xdr:to>
    <xdr:sp macro="" textlink="">
      <xdr:nvSpPr>
        <xdr:cNvPr id="250" name="円/楕円 249">
          <a:extLst>
            <a:ext uri="{FF2B5EF4-FFF2-40B4-BE49-F238E27FC236}">
              <a16:creationId xmlns:a16="http://schemas.microsoft.com/office/drawing/2014/main" id="{00000000-0008-0000-0D00-0000FA000000}"/>
            </a:ext>
          </a:extLst>
        </xdr:cNvPr>
        <xdr:cNvSpPr/>
      </xdr:nvSpPr>
      <xdr:spPr>
        <a:xfrm>
          <a:off x="3746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134438</xdr:rowOff>
    </xdr:from>
    <xdr:to>
      <xdr:col>6</xdr:col>
      <xdr:colOff>511175</xdr:colOff>
      <xdr:row>82</xdr:row>
      <xdr:rowOff>25037</xdr:rowOff>
    </xdr:to>
    <xdr:cxnSp macro="">
      <xdr:nvCxnSpPr>
        <xdr:cNvPr id="251" name="直線コネクタ 250">
          <a:extLst>
            <a:ext uri="{FF2B5EF4-FFF2-40B4-BE49-F238E27FC236}">
              <a16:creationId xmlns:a16="http://schemas.microsoft.com/office/drawing/2014/main" id="{00000000-0008-0000-0D00-0000FB000000}"/>
            </a:ext>
          </a:extLst>
        </xdr:cNvPr>
        <xdr:cNvCxnSpPr/>
      </xdr:nvCxnSpPr>
      <xdr:spPr>
        <a:xfrm flipV="1">
          <a:off x="3797300" y="1402188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44104</xdr:rowOff>
    </xdr:from>
    <xdr:ext cx="405111" cy="259045"/>
    <xdr:sp macro="" textlink="">
      <xdr:nvSpPr>
        <xdr:cNvPr id="252" name="n_1aveValue【公営住宅】&#10;有形固定資産減価償却率">
          <a:extLst>
            <a:ext uri="{FF2B5EF4-FFF2-40B4-BE49-F238E27FC236}">
              <a16:creationId xmlns:a16="http://schemas.microsoft.com/office/drawing/2014/main" id="{00000000-0008-0000-0D00-0000FC000000}"/>
            </a:ext>
          </a:extLst>
        </xdr:cNvPr>
        <xdr:cNvSpPr txBox="1"/>
      </xdr:nvSpPr>
      <xdr:spPr>
        <a:xfrm>
          <a:off x="3582043"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92364</xdr:rowOff>
    </xdr:from>
    <xdr:ext cx="405111" cy="259045"/>
    <xdr:sp macro="" textlink="">
      <xdr:nvSpPr>
        <xdr:cNvPr id="253" name="n_1mainValue【公営住宅】&#10;有形固定資産減価償却率">
          <a:extLst>
            <a:ext uri="{FF2B5EF4-FFF2-40B4-BE49-F238E27FC236}">
              <a16:creationId xmlns:a16="http://schemas.microsoft.com/office/drawing/2014/main" id="{00000000-0008-0000-0D00-0000FD000000}"/>
            </a:ext>
          </a:extLst>
        </xdr:cNvPr>
        <xdr:cNvSpPr txBox="1"/>
      </xdr:nvSpPr>
      <xdr:spPr>
        <a:xfrm>
          <a:off x="3582043"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4" name="正方形/長方形 253">
          <a:extLst>
            <a:ext uri="{FF2B5EF4-FFF2-40B4-BE49-F238E27FC236}">
              <a16:creationId xmlns:a16="http://schemas.microsoft.com/office/drawing/2014/main" id="{00000000-0008-0000-0D00-0000F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5" name="正方形/長方形 254">
          <a:extLst>
            <a:ext uri="{FF2B5EF4-FFF2-40B4-BE49-F238E27FC236}">
              <a16:creationId xmlns:a16="http://schemas.microsoft.com/office/drawing/2014/main" id="{00000000-0008-0000-0D00-0000F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6" name="正方形/長方形 255">
          <a:extLst>
            <a:ext uri="{FF2B5EF4-FFF2-40B4-BE49-F238E27FC236}">
              <a16:creationId xmlns:a16="http://schemas.microsoft.com/office/drawing/2014/main" id="{00000000-0008-0000-0D00-00000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7" name="正方形/長方形 256">
          <a:extLst>
            <a:ext uri="{FF2B5EF4-FFF2-40B4-BE49-F238E27FC236}">
              <a16:creationId xmlns:a16="http://schemas.microsoft.com/office/drawing/2014/main" id="{00000000-0008-0000-0D00-00000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8" name="正方形/長方形 257">
          <a:extLst>
            <a:ext uri="{FF2B5EF4-FFF2-40B4-BE49-F238E27FC236}">
              <a16:creationId xmlns:a16="http://schemas.microsoft.com/office/drawing/2014/main" id="{00000000-0008-0000-0D00-00000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9" name="正方形/長方形 258">
          <a:extLst>
            <a:ext uri="{FF2B5EF4-FFF2-40B4-BE49-F238E27FC236}">
              <a16:creationId xmlns:a16="http://schemas.microsoft.com/office/drawing/2014/main" id="{00000000-0008-0000-0D00-00000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60" name="正方形/長方形 259">
          <a:extLst>
            <a:ext uri="{FF2B5EF4-FFF2-40B4-BE49-F238E27FC236}">
              <a16:creationId xmlns:a16="http://schemas.microsoft.com/office/drawing/2014/main" id="{00000000-0008-0000-0D00-00000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61" name="正方形/長方形 260">
          <a:extLst>
            <a:ext uri="{FF2B5EF4-FFF2-40B4-BE49-F238E27FC236}">
              <a16:creationId xmlns:a16="http://schemas.microsoft.com/office/drawing/2014/main" id="{00000000-0008-0000-0D00-00000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2" name="テキスト ボックス 261">
          <a:extLst>
            <a:ext uri="{FF2B5EF4-FFF2-40B4-BE49-F238E27FC236}">
              <a16:creationId xmlns:a16="http://schemas.microsoft.com/office/drawing/2014/main" id="{00000000-0008-0000-0D00-00000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3" name="直線コネクタ 262">
          <a:extLst>
            <a:ext uri="{FF2B5EF4-FFF2-40B4-BE49-F238E27FC236}">
              <a16:creationId xmlns:a16="http://schemas.microsoft.com/office/drawing/2014/main" id="{00000000-0008-0000-0D00-00000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4" name="直線コネクタ 263">
          <a:extLst>
            <a:ext uri="{FF2B5EF4-FFF2-40B4-BE49-F238E27FC236}">
              <a16:creationId xmlns:a16="http://schemas.microsoft.com/office/drawing/2014/main" id="{00000000-0008-0000-0D00-00000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D00-00000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6" name="直線コネクタ 265">
          <a:extLst>
            <a:ext uri="{FF2B5EF4-FFF2-40B4-BE49-F238E27FC236}">
              <a16:creationId xmlns:a16="http://schemas.microsoft.com/office/drawing/2014/main" id="{00000000-0008-0000-0D00-00000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7" name="テキスト ボックス 266">
          <a:extLst>
            <a:ext uri="{FF2B5EF4-FFF2-40B4-BE49-F238E27FC236}">
              <a16:creationId xmlns:a16="http://schemas.microsoft.com/office/drawing/2014/main" id="{00000000-0008-0000-0D00-00000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8" name="直線コネクタ 267">
          <a:extLst>
            <a:ext uri="{FF2B5EF4-FFF2-40B4-BE49-F238E27FC236}">
              <a16:creationId xmlns:a16="http://schemas.microsoft.com/office/drawing/2014/main" id="{00000000-0008-0000-0D00-00000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9" name="テキスト ボックス 268">
          <a:extLst>
            <a:ext uri="{FF2B5EF4-FFF2-40B4-BE49-F238E27FC236}">
              <a16:creationId xmlns:a16="http://schemas.microsoft.com/office/drawing/2014/main" id="{00000000-0008-0000-0D00-00000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70" name="直線コネクタ 269">
          <a:extLst>
            <a:ext uri="{FF2B5EF4-FFF2-40B4-BE49-F238E27FC236}">
              <a16:creationId xmlns:a16="http://schemas.microsoft.com/office/drawing/2014/main" id="{00000000-0008-0000-0D00-00000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71" name="テキスト ボックス 270">
          <a:extLst>
            <a:ext uri="{FF2B5EF4-FFF2-40B4-BE49-F238E27FC236}">
              <a16:creationId xmlns:a16="http://schemas.microsoft.com/office/drawing/2014/main" id="{00000000-0008-0000-0D00-00000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72" name="直線コネクタ 271">
          <a:extLst>
            <a:ext uri="{FF2B5EF4-FFF2-40B4-BE49-F238E27FC236}">
              <a16:creationId xmlns:a16="http://schemas.microsoft.com/office/drawing/2014/main" id="{00000000-0008-0000-0D00-00001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73" name="テキスト ボックス 272">
          <a:extLst>
            <a:ext uri="{FF2B5EF4-FFF2-40B4-BE49-F238E27FC236}">
              <a16:creationId xmlns:a16="http://schemas.microsoft.com/office/drawing/2014/main" id="{00000000-0008-0000-0D00-00001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4" name="直線コネクタ 273">
          <a:extLst>
            <a:ext uri="{FF2B5EF4-FFF2-40B4-BE49-F238E27FC236}">
              <a16:creationId xmlns:a16="http://schemas.microsoft.com/office/drawing/2014/main" id="{00000000-0008-0000-0D00-00001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5" name="テキスト ボックス 274">
          <a:extLst>
            <a:ext uri="{FF2B5EF4-FFF2-40B4-BE49-F238E27FC236}">
              <a16:creationId xmlns:a16="http://schemas.microsoft.com/office/drawing/2014/main" id="{00000000-0008-0000-0D00-00001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6" name="【公営住宅】&#10;一人当たり面積グラフ枠">
          <a:extLst>
            <a:ext uri="{FF2B5EF4-FFF2-40B4-BE49-F238E27FC236}">
              <a16:creationId xmlns:a16="http://schemas.microsoft.com/office/drawing/2014/main" id="{00000000-0008-0000-0D00-00001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77" name="直線コネクタ 276">
          <a:extLst>
            <a:ext uri="{FF2B5EF4-FFF2-40B4-BE49-F238E27FC236}">
              <a16:creationId xmlns:a16="http://schemas.microsoft.com/office/drawing/2014/main" id="{00000000-0008-0000-0D00-000015010000}"/>
            </a:ext>
          </a:extLst>
        </xdr:cNvPr>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78" name="【公営住宅】&#10;一人当たり面積最小値テキスト">
          <a:extLst>
            <a:ext uri="{FF2B5EF4-FFF2-40B4-BE49-F238E27FC236}">
              <a16:creationId xmlns:a16="http://schemas.microsoft.com/office/drawing/2014/main" id="{00000000-0008-0000-0D00-000016010000}"/>
            </a:ext>
          </a:extLst>
        </xdr:cNvPr>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79" name="直線コネクタ 278">
          <a:extLst>
            <a:ext uri="{FF2B5EF4-FFF2-40B4-BE49-F238E27FC236}">
              <a16:creationId xmlns:a16="http://schemas.microsoft.com/office/drawing/2014/main" id="{00000000-0008-0000-0D00-000017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80" name="【公営住宅】&#10;一人当たり面積最大値テキスト">
          <a:extLst>
            <a:ext uri="{FF2B5EF4-FFF2-40B4-BE49-F238E27FC236}">
              <a16:creationId xmlns:a16="http://schemas.microsoft.com/office/drawing/2014/main" id="{00000000-0008-0000-0D00-000018010000}"/>
            </a:ext>
          </a:extLst>
        </xdr:cNvPr>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81" name="直線コネクタ 280">
          <a:extLst>
            <a:ext uri="{FF2B5EF4-FFF2-40B4-BE49-F238E27FC236}">
              <a16:creationId xmlns:a16="http://schemas.microsoft.com/office/drawing/2014/main" id="{00000000-0008-0000-0D00-000019010000}"/>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15512</xdr:rowOff>
    </xdr:from>
    <xdr:ext cx="469744" cy="259045"/>
    <xdr:sp macro="" textlink="">
      <xdr:nvSpPr>
        <xdr:cNvPr id="282" name="【公営住宅】&#10;一人当たり面積平均値テキスト">
          <a:extLst>
            <a:ext uri="{FF2B5EF4-FFF2-40B4-BE49-F238E27FC236}">
              <a16:creationId xmlns:a16="http://schemas.microsoft.com/office/drawing/2014/main" id="{00000000-0008-0000-0D00-00001A010000}"/>
            </a:ext>
          </a:extLst>
        </xdr:cNvPr>
        <xdr:cNvSpPr txBox="1"/>
      </xdr:nvSpPr>
      <xdr:spPr>
        <a:xfrm>
          <a:off x="10566400" y="1407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83" name="フローチャート : 判断 282">
          <a:extLst>
            <a:ext uri="{FF2B5EF4-FFF2-40B4-BE49-F238E27FC236}">
              <a16:creationId xmlns:a16="http://schemas.microsoft.com/office/drawing/2014/main" id="{00000000-0008-0000-0D00-00001B010000}"/>
            </a:ext>
          </a:extLst>
        </xdr:cNvPr>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84" name="フローチャート : 判断 283">
          <a:extLst>
            <a:ext uri="{FF2B5EF4-FFF2-40B4-BE49-F238E27FC236}">
              <a16:creationId xmlns:a16="http://schemas.microsoft.com/office/drawing/2014/main" id="{00000000-0008-0000-0D00-00001C010000}"/>
            </a:ext>
          </a:extLst>
        </xdr:cNvPr>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D00-00001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D00-00001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D00-00001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D00-00002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D00-00002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141987</xdr:rowOff>
    </xdr:from>
    <xdr:to>
      <xdr:col>15</xdr:col>
      <xdr:colOff>231775</xdr:colOff>
      <xdr:row>85</xdr:row>
      <xdr:rowOff>72137</xdr:rowOff>
    </xdr:to>
    <xdr:sp macro="" textlink="">
      <xdr:nvSpPr>
        <xdr:cNvPr id="290" name="円/楕円 289">
          <a:extLst>
            <a:ext uri="{FF2B5EF4-FFF2-40B4-BE49-F238E27FC236}">
              <a16:creationId xmlns:a16="http://schemas.microsoft.com/office/drawing/2014/main" id="{00000000-0008-0000-0D00-000022010000}"/>
            </a:ext>
          </a:extLst>
        </xdr:cNvPr>
        <xdr:cNvSpPr/>
      </xdr:nvSpPr>
      <xdr:spPr>
        <a:xfrm>
          <a:off x="10426700" y="14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120414</xdr:rowOff>
    </xdr:from>
    <xdr:ext cx="469744" cy="259045"/>
    <xdr:sp macro="" textlink="">
      <xdr:nvSpPr>
        <xdr:cNvPr id="291" name="【公営住宅】&#10;一人当たり面積該当値テキスト">
          <a:extLst>
            <a:ext uri="{FF2B5EF4-FFF2-40B4-BE49-F238E27FC236}">
              <a16:creationId xmlns:a16="http://schemas.microsoft.com/office/drawing/2014/main" id="{00000000-0008-0000-0D00-000023010000}"/>
            </a:ext>
          </a:extLst>
        </xdr:cNvPr>
        <xdr:cNvSpPr txBox="1"/>
      </xdr:nvSpPr>
      <xdr:spPr>
        <a:xfrm>
          <a:off x="10566400" y="145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0.347</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143511</xdr:rowOff>
    </xdr:from>
    <xdr:to>
      <xdr:col>14</xdr:col>
      <xdr:colOff>79375</xdr:colOff>
      <xdr:row>85</xdr:row>
      <xdr:rowOff>73661</xdr:rowOff>
    </xdr:to>
    <xdr:sp macro="" textlink="">
      <xdr:nvSpPr>
        <xdr:cNvPr id="292" name="円/楕円 291">
          <a:extLst>
            <a:ext uri="{FF2B5EF4-FFF2-40B4-BE49-F238E27FC236}">
              <a16:creationId xmlns:a16="http://schemas.microsoft.com/office/drawing/2014/main" id="{00000000-0008-0000-0D00-000024010000}"/>
            </a:ext>
          </a:extLst>
        </xdr:cNvPr>
        <xdr:cNvSpPr/>
      </xdr:nvSpPr>
      <xdr:spPr>
        <a:xfrm>
          <a:off x="9588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21337</xdr:rowOff>
    </xdr:from>
    <xdr:to>
      <xdr:col>15</xdr:col>
      <xdr:colOff>180975</xdr:colOff>
      <xdr:row>85</xdr:row>
      <xdr:rowOff>22861</xdr:rowOff>
    </xdr:to>
    <xdr:cxnSp macro="">
      <xdr:nvCxnSpPr>
        <xdr:cNvPr id="293" name="直線コネクタ 292">
          <a:extLst>
            <a:ext uri="{FF2B5EF4-FFF2-40B4-BE49-F238E27FC236}">
              <a16:creationId xmlns:a16="http://schemas.microsoft.com/office/drawing/2014/main" id="{00000000-0008-0000-0D00-000025010000}"/>
            </a:ext>
          </a:extLst>
        </xdr:cNvPr>
        <xdr:cNvCxnSpPr/>
      </xdr:nvCxnSpPr>
      <xdr:spPr>
        <a:xfrm flipV="1">
          <a:off x="9639300" y="145945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19321</xdr:rowOff>
    </xdr:from>
    <xdr:ext cx="469744" cy="259045"/>
    <xdr:sp macro="" textlink="">
      <xdr:nvSpPr>
        <xdr:cNvPr id="294" name="n_1aveValue【公営住宅】&#10;一人当たり面積">
          <a:extLst>
            <a:ext uri="{FF2B5EF4-FFF2-40B4-BE49-F238E27FC236}">
              <a16:creationId xmlns:a16="http://schemas.microsoft.com/office/drawing/2014/main" id="{00000000-0008-0000-0D00-000026010000}"/>
            </a:ext>
          </a:extLst>
        </xdr:cNvPr>
        <xdr:cNvSpPr txBox="1"/>
      </xdr:nvSpPr>
      <xdr:spPr>
        <a:xfrm>
          <a:off x="93917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64788</xdr:rowOff>
    </xdr:from>
    <xdr:ext cx="469744" cy="259045"/>
    <xdr:sp macro="" textlink="">
      <xdr:nvSpPr>
        <xdr:cNvPr id="295" name="n_1mainValue【公営住宅】&#10;一人当たり面積">
          <a:extLst>
            <a:ext uri="{FF2B5EF4-FFF2-40B4-BE49-F238E27FC236}">
              <a16:creationId xmlns:a16="http://schemas.microsoft.com/office/drawing/2014/main" id="{00000000-0008-0000-0D00-000027010000}"/>
            </a:ext>
          </a:extLst>
        </xdr:cNvPr>
        <xdr:cNvSpPr txBox="1"/>
      </xdr:nvSpPr>
      <xdr:spPr>
        <a:xfrm>
          <a:off x="9391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6" name="正方形/長方形 295">
          <a:extLst>
            <a:ext uri="{FF2B5EF4-FFF2-40B4-BE49-F238E27FC236}">
              <a16:creationId xmlns:a16="http://schemas.microsoft.com/office/drawing/2014/main" id="{00000000-0008-0000-0D00-00002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7" name="正方形/長方形 296">
          <a:extLst>
            <a:ext uri="{FF2B5EF4-FFF2-40B4-BE49-F238E27FC236}">
              <a16:creationId xmlns:a16="http://schemas.microsoft.com/office/drawing/2014/main" id="{00000000-0008-0000-0D00-00002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8" name="正方形/長方形 297">
          <a:extLst>
            <a:ext uri="{FF2B5EF4-FFF2-40B4-BE49-F238E27FC236}">
              <a16:creationId xmlns:a16="http://schemas.microsoft.com/office/drawing/2014/main" id="{00000000-0008-0000-0D00-00002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9" name="正方形/長方形 298">
          <a:extLst>
            <a:ext uri="{FF2B5EF4-FFF2-40B4-BE49-F238E27FC236}">
              <a16:creationId xmlns:a16="http://schemas.microsoft.com/office/drawing/2014/main" id="{00000000-0008-0000-0D00-00002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300" name="正方形/長方形 299">
          <a:extLst>
            <a:ext uri="{FF2B5EF4-FFF2-40B4-BE49-F238E27FC236}">
              <a16:creationId xmlns:a16="http://schemas.microsoft.com/office/drawing/2014/main" id="{00000000-0008-0000-0D00-00002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1" name="正方形/長方形 300">
          <a:extLst>
            <a:ext uri="{FF2B5EF4-FFF2-40B4-BE49-F238E27FC236}">
              <a16:creationId xmlns:a16="http://schemas.microsoft.com/office/drawing/2014/main" id="{00000000-0008-0000-0D00-00002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2" name="正方形/長方形 301">
          <a:extLst>
            <a:ext uri="{FF2B5EF4-FFF2-40B4-BE49-F238E27FC236}">
              <a16:creationId xmlns:a16="http://schemas.microsoft.com/office/drawing/2014/main" id="{00000000-0008-0000-0D00-00002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3" name="正方形/長方形 302">
          <a:extLst>
            <a:ext uri="{FF2B5EF4-FFF2-40B4-BE49-F238E27FC236}">
              <a16:creationId xmlns:a16="http://schemas.microsoft.com/office/drawing/2014/main" id="{00000000-0008-0000-0D00-00002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4" name="正方形/長方形 303">
          <a:extLst>
            <a:ext uri="{FF2B5EF4-FFF2-40B4-BE49-F238E27FC236}">
              <a16:creationId xmlns:a16="http://schemas.microsoft.com/office/drawing/2014/main" id="{00000000-0008-0000-0D00-00003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5" name="正方形/長方形 304">
          <a:extLst>
            <a:ext uri="{FF2B5EF4-FFF2-40B4-BE49-F238E27FC236}">
              <a16:creationId xmlns:a16="http://schemas.microsoft.com/office/drawing/2014/main" id="{00000000-0008-0000-0D00-00003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6" name="正方形/長方形 305">
          <a:extLst>
            <a:ext uri="{FF2B5EF4-FFF2-40B4-BE49-F238E27FC236}">
              <a16:creationId xmlns:a16="http://schemas.microsoft.com/office/drawing/2014/main" id="{00000000-0008-0000-0D00-00003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7" name="正方形/長方形 306">
          <a:extLst>
            <a:ext uri="{FF2B5EF4-FFF2-40B4-BE49-F238E27FC236}">
              <a16:creationId xmlns:a16="http://schemas.microsoft.com/office/drawing/2014/main" id="{00000000-0008-0000-0D00-00003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8" name="正方形/長方形 307">
          <a:extLst>
            <a:ext uri="{FF2B5EF4-FFF2-40B4-BE49-F238E27FC236}">
              <a16:creationId xmlns:a16="http://schemas.microsoft.com/office/drawing/2014/main" id="{00000000-0008-0000-0D00-00003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9" name="正方形/長方形 308">
          <a:extLst>
            <a:ext uri="{FF2B5EF4-FFF2-40B4-BE49-F238E27FC236}">
              <a16:creationId xmlns:a16="http://schemas.microsoft.com/office/drawing/2014/main" id="{00000000-0008-0000-0D00-00003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0" name="正方形/長方形 309">
          <a:extLst>
            <a:ext uri="{FF2B5EF4-FFF2-40B4-BE49-F238E27FC236}">
              <a16:creationId xmlns:a16="http://schemas.microsoft.com/office/drawing/2014/main" id="{00000000-0008-0000-0D00-00003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77,560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1" name="正方形/長方形 310">
          <a:extLst>
            <a:ext uri="{FF2B5EF4-FFF2-40B4-BE49-F238E27FC236}">
              <a16:creationId xmlns:a16="http://schemas.microsoft.com/office/drawing/2014/main" id="{00000000-0008-0000-0D00-00003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12" name="正方形/長方形 311">
          <a:extLst>
            <a:ext uri="{FF2B5EF4-FFF2-40B4-BE49-F238E27FC236}">
              <a16:creationId xmlns:a16="http://schemas.microsoft.com/office/drawing/2014/main" id="{00000000-0008-0000-0D00-00003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13" name="正方形/長方形 312">
          <a:extLst>
            <a:ext uri="{FF2B5EF4-FFF2-40B4-BE49-F238E27FC236}">
              <a16:creationId xmlns:a16="http://schemas.microsoft.com/office/drawing/2014/main" id="{00000000-0008-0000-0D00-00003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4" name="正方形/長方形 313">
          <a:extLst>
            <a:ext uri="{FF2B5EF4-FFF2-40B4-BE49-F238E27FC236}">
              <a16:creationId xmlns:a16="http://schemas.microsoft.com/office/drawing/2014/main" id="{00000000-0008-0000-0D00-00003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5" name="正方形/長方形 314">
          <a:extLst>
            <a:ext uri="{FF2B5EF4-FFF2-40B4-BE49-F238E27FC236}">
              <a16:creationId xmlns:a16="http://schemas.microsoft.com/office/drawing/2014/main" id="{00000000-0008-0000-0D00-00003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6" name="正方形/長方形 315">
          <a:extLst>
            <a:ext uri="{FF2B5EF4-FFF2-40B4-BE49-F238E27FC236}">
              <a16:creationId xmlns:a16="http://schemas.microsoft.com/office/drawing/2014/main" id="{00000000-0008-0000-0D00-00003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7" name="正方形/長方形 316">
          <a:extLst>
            <a:ext uri="{FF2B5EF4-FFF2-40B4-BE49-F238E27FC236}">
              <a16:creationId xmlns:a16="http://schemas.microsoft.com/office/drawing/2014/main" id="{00000000-0008-0000-0D00-00003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8" name="正方形/長方形 317">
          <a:extLst>
            <a:ext uri="{FF2B5EF4-FFF2-40B4-BE49-F238E27FC236}">
              <a16:creationId xmlns:a16="http://schemas.microsoft.com/office/drawing/2014/main" id="{00000000-0008-0000-0D00-00003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9" name="正方形/長方形 318">
          <a:extLst>
            <a:ext uri="{FF2B5EF4-FFF2-40B4-BE49-F238E27FC236}">
              <a16:creationId xmlns:a16="http://schemas.microsoft.com/office/drawing/2014/main" id="{00000000-0008-0000-0D00-00003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20" name="テキスト ボックス 319">
          <a:extLst>
            <a:ext uri="{FF2B5EF4-FFF2-40B4-BE49-F238E27FC236}">
              <a16:creationId xmlns:a16="http://schemas.microsoft.com/office/drawing/2014/main" id="{00000000-0008-0000-0D00-00004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21" name="直線コネクタ 320">
          <a:extLst>
            <a:ext uri="{FF2B5EF4-FFF2-40B4-BE49-F238E27FC236}">
              <a16:creationId xmlns:a16="http://schemas.microsoft.com/office/drawing/2014/main" id="{00000000-0008-0000-0D00-00004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22" name="テキスト ボックス 321">
          <a:extLst>
            <a:ext uri="{FF2B5EF4-FFF2-40B4-BE49-F238E27FC236}">
              <a16:creationId xmlns:a16="http://schemas.microsoft.com/office/drawing/2014/main" id="{00000000-0008-0000-0D00-000042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23" name="直線コネクタ 322">
          <a:extLst>
            <a:ext uri="{FF2B5EF4-FFF2-40B4-BE49-F238E27FC236}">
              <a16:creationId xmlns:a16="http://schemas.microsoft.com/office/drawing/2014/main" id="{00000000-0008-0000-0D00-00004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24" name="テキスト ボックス 323">
          <a:extLst>
            <a:ext uri="{FF2B5EF4-FFF2-40B4-BE49-F238E27FC236}">
              <a16:creationId xmlns:a16="http://schemas.microsoft.com/office/drawing/2014/main" id="{00000000-0008-0000-0D00-000044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25" name="直線コネクタ 324">
          <a:extLst>
            <a:ext uri="{FF2B5EF4-FFF2-40B4-BE49-F238E27FC236}">
              <a16:creationId xmlns:a16="http://schemas.microsoft.com/office/drawing/2014/main" id="{00000000-0008-0000-0D00-00004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26" name="テキスト ボックス 325">
          <a:extLst>
            <a:ext uri="{FF2B5EF4-FFF2-40B4-BE49-F238E27FC236}">
              <a16:creationId xmlns:a16="http://schemas.microsoft.com/office/drawing/2014/main" id="{00000000-0008-0000-0D00-00004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27" name="直線コネクタ 326">
          <a:extLst>
            <a:ext uri="{FF2B5EF4-FFF2-40B4-BE49-F238E27FC236}">
              <a16:creationId xmlns:a16="http://schemas.microsoft.com/office/drawing/2014/main" id="{00000000-0008-0000-0D00-00004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8" name="テキスト ボックス 327">
          <a:extLst>
            <a:ext uri="{FF2B5EF4-FFF2-40B4-BE49-F238E27FC236}">
              <a16:creationId xmlns:a16="http://schemas.microsoft.com/office/drawing/2014/main" id="{00000000-0008-0000-0D00-00004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9" name="直線コネクタ 328">
          <a:extLst>
            <a:ext uri="{FF2B5EF4-FFF2-40B4-BE49-F238E27FC236}">
              <a16:creationId xmlns:a16="http://schemas.microsoft.com/office/drawing/2014/main" id="{00000000-0008-0000-0D00-00004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30" name="テキスト ボックス 329">
          <a:extLst>
            <a:ext uri="{FF2B5EF4-FFF2-40B4-BE49-F238E27FC236}">
              <a16:creationId xmlns:a16="http://schemas.microsoft.com/office/drawing/2014/main" id="{00000000-0008-0000-0D00-00004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31" name="直線コネクタ 330">
          <a:extLst>
            <a:ext uri="{FF2B5EF4-FFF2-40B4-BE49-F238E27FC236}">
              <a16:creationId xmlns:a16="http://schemas.microsoft.com/office/drawing/2014/main" id="{00000000-0008-0000-0D00-00004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32" name="テキスト ボックス 331">
          <a:extLst>
            <a:ext uri="{FF2B5EF4-FFF2-40B4-BE49-F238E27FC236}">
              <a16:creationId xmlns:a16="http://schemas.microsoft.com/office/drawing/2014/main" id="{00000000-0008-0000-0D00-00004C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3" name="直線コネクタ 332">
          <a:extLst>
            <a:ext uri="{FF2B5EF4-FFF2-40B4-BE49-F238E27FC236}">
              <a16:creationId xmlns:a16="http://schemas.microsoft.com/office/drawing/2014/main" id="{00000000-0008-0000-0D00-00004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4" name="テキスト ボックス 333">
          <a:extLst>
            <a:ext uri="{FF2B5EF4-FFF2-40B4-BE49-F238E27FC236}">
              <a16:creationId xmlns:a16="http://schemas.microsoft.com/office/drawing/2014/main" id="{00000000-0008-0000-0D00-00004E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5" name="【認定こども園・幼稚園・保育所】&#10;有形固定資産減価償却率グラフ枠">
          <a:extLst>
            <a:ext uri="{FF2B5EF4-FFF2-40B4-BE49-F238E27FC236}">
              <a16:creationId xmlns:a16="http://schemas.microsoft.com/office/drawing/2014/main" id="{00000000-0008-0000-0D00-00004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336" name="直線コネクタ 335">
          <a:extLst>
            <a:ext uri="{FF2B5EF4-FFF2-40B4-BE49-F238E27FC236}">
              <a16:creationId xmlns:a16="http://schemas.microsoft.com/office/drawing/2014/main" id="{00000000-0008-0000-0D00-000050010000}"/>
            </a:ext>
          </a:extLst>
        </xdr:cNvPr>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337" name="【認定こども園・幼稚園・保育所】&#10;有形固定資産減価償却率最小値テキスト">
          <a:extLst>
            <a:ext uri="{FF2B5EF4-FFF2-40B4-BE49-F238E27FC236}">
              <a16:creationId xmlns:a16="http://schemas.microsoft.com/office/drawing/2014/main" id="{00000000-0008-0000-0D00-000051010000}"/>
            </a:ext>
          </a:extLst>
        </xdr:cNvPr>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338" name="直線コネクタ 337">
          <a:extLst>
            <a:ext uri="{FF2B5EF4-FFF2-40B4-BE49-F238E27FC236}">
              <a16:creationId xmlns:a16="http://schemas.microsoft.com/office/drawing/2014/main" id="{00000000-0008-0000-0D00-000052010000}"/>
            </a:ext>
          </a:extLst>
        </xdr:cNvPr>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39" name="【認定こども園・幼稚園・保育所】&#10;有形固定資産減価償却率最大値テキスト">
          <a:extLst>
            <a:ext uri="{FF2B5EF4-FFF2-40B4-BE49-F238E27FC236}">
              <a16:creationId xmlns:a16="http://schemas.microsoft.com/office/drawing/2014/main" id="{00000000-0008-0000-0D00-000053010000}"/>
            </a:ext>
          </a:extLst>
        </xdr:cNvPr>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40" name="直線コネクタ 339">
          <a:extLst>
            <a:ext uri="{FF2B5EF4-FFF2-40B4-BE49-F238E27FC236}">
              <a16:creationId xmlns:a16="http://schemas.microsoft.com/office/drawing/2014/main" id="{00000000-0008-0000-0D00-000054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341" name="【認定こども園・幼稚園・保育所】&#10;有形固定資産減価償却率平均値テキスト">
          <a:extLst>
            <a:ext uri="{FF2B5EF4-FFF2-40B4-BE49-F238E27FC236}">
              <a16:creationId xmlns:a16="http://schemas.microsoft.com/office/drawing/2014/main" id="{00000000-0008-0000-0D00-000055010000}"/>
            </a:ext>
          </a:extLst>
        </xdr:cNvPr>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342" name="フローチャート : 判断 341">
          <a:extLst>
            <a:ext uri="{FF2B5EF4-FFF2-40B4-BE49-F238E27FC236}">
              <a16:creationId xmlns:a16="http://schemas.microsoft.com/office/drawing/2014/main" id="{00000000-0008-0000-0D00-000056010000}"/>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43" name="フローチャート : 判断 342">
          <a:extLst>
            <a:ext uri="{FF2B5EF4-FFF2-40B4-BE49-F238E27FC236}">
              <a16:creationId xmlns:a16="http://schemas.microsoft.com/office/drawing/2014/main" id="{00000000-0008-0000-0D00-000057010000}"/>
            </a:ext>
          </a:extLst>
        </xdr:cNvPr>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00000000-0008-0000-0D00-00005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00000000-0008-0000-0D00-00005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00000000-0008-0000-0D00-00005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00000000-0008-0000-0D00-00005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00000000-0008-0000-0D00-00005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116840</xdr:rowOff>
    </xdr:from>
    <xdr:to>
      <xdr:col>23</xdr:col>
      <xdr:colOff>568325</xdr:colOff>
      <xdr:row>38</xdr:row>
      <xdr:rowOff>46990</xdr:rowOff>
    </xdr:to>
    <xdr:sp macro="" textlink="">
      <xdr:nvSpPr>
        <xdr:cNvPr id="349" name="円/楕円 348">
          <a:extLst>
            <a:ext uri="{FF2B5EF4-FFF2-40B4-BE49-F238E27FC236}">
              <a16:creationId xmlns:a16="http://schemas.microsoft.com/office/drawing/2014/main" id="{00000000-0008-0000-0D00-00005D010000}"/>
            </a:ext>
          </a:extLst>
        </xdr:cNvPr>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139717</xdr:rowOff>
    </xdr:from>
    <xdr:ext cx="405111" cy="259045"/>
    <xdr:sp macro="" textlink="">
      <xdr:nvSpPr>
        <xdr:cNvPr id="350" name="【認定こども園・幼稚園・保育所】&#10;有形固定資産減価償却率該当値テキスト">
          <a:extLst>
            <a:ext uri="{FF2B5EF4-FFF2-40B4-BE49-F238E27FC236}">
              <a16:creationId xmlns:a16="http://schemas.microsoft.com/office/drawing/2014/main" id="{00000000-0008-0000-0D00-00005E010000}"/>
            </a:ext>
          </a:extLst>
        </xdr:cNvPr>
        <xdr:cNvSpPr txBox="1"/>
      </xdr:nvSpPr>
      <xdr:spPr>
        <a:xfrm>
          <a:off x="164084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162560</xdr:rowOff>
    </xdr:from>
    <xdr:to>
      <xdr:col>22</xdr:col>
      <xdr:colOff>415925</xdr:colOff>
      <xdr:row>38</xdr:row>
      <xdr:rowOff>92710</xdr:rowOff>
    </xdr:to>
    <xdr:sp macro="" textlink="">
      <xdr:nvSpPr>
        <xdr:cNvPr id="351" name="円/楕円 350">
          <a:extLst>
            <a:ext uri="{FF2B5EF4-FFF2-40B4-BE49-F238E27FC236}">
              <a16:creationId xmlns:a16="http://schemas.microsoft.com/office/drawing/2014/main" id="{00000000-0008-0000-0D00-00005F010000}"/>
            </a:ext>
          </a:extLst>
        </xdr:cNvPr>
        <xdr:cNvSpPr/>
      </xdr:nvSpPr>
      <xdr:spPr>
        <a:xfrm>
          <a:off x="15430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167640</xdr:rowOff>
    </xdr:from>
    <xdr:to>
      <xdr:col>23</xdr:col>
      <xdr:colOff>517525</xdr:colOff>
      <xdr:row>38</xdr:row>
      <xdr:rowOff>41910</xdr:rowOff>
    </xdr:to>
    <xdr:cxnSp macro="">
      <xdr:nvCxnSpPr>
        <xdr:cNvPr id="352" name="直線コネクタ 351">
          <a:extLst>
            <a:ext uri="{FF2B5EF4-FFF2-40B4-BE49-F238E27FC236}">
              <a16:creationId xmlns:a16="http://schemas.microsoft.com/office/drawing/2014/main" id="{00000000-0008-0000-0D00-000060010000}"/>
            </a:ext>
          </a:extLst>
        </xdr:cNvPr>
        <xdr:cNvCxnSpPr/>
      </xdr:nvCxnSpPr>
      <xdr:spPr>
        <a:xfrm flipV="1">
          <a:off x="15481300" y="65112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92092</xdr:rowOff>
    </xdr:from>
    <xdr:ext cx="405111" cy="259045"/>
    <xdr:sp macro="" textlink="">
      <xdr:nvSpPr>
        <xdr:cNvPr id="353" name="n_1aveValue【認定こども園・幼稚園・保育所】&#10;有形固定資産減価償却率">
          <a:extLst>
            <a:ext uri="{FF2B5EF4-FFF2-40B4-BE49-F238E27FC236}">
              <a16:creationId xmlns:a16="http://schemas.microsoft.com/office/drawing/2014/main" id="{00000000-0008-0000-0D00-000061010000}"/>
            </a:ext>
          </a:extLst>
        </xdr:cNvPr>
        <xdr:cNvSpPr txBox="1"/>
      </xdr:nvSpPr>
      <xdr:spPr>
        <a:xfrm>
          <a:off x="15266043"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83837</xdr:rowOff>
    </xdr:from>
    <xdr:ext cx="405111" cy="259045"/>
    <xdr:sp macro="" textlink="">
      <xdr:nvSpPr>
        <xdr:cNvPr id="354" name="n_1mainValue【認定こども園・幼稚園・保育所】&#10;有形固定資産減価償却率">
          <a:extLst>
            <a:ext uri="{FF2B5EF4-FFF2-40B4-BE49-F238E27FC236}">
              <a16:creationId xmlns:a16="http://schemas.microsoft.com/office/drawing/2014/main" id="{00000000-0008-0000-0D00-000062010000}"/>
            </a:ext>
          </a:extLst>
        </xdr:cNvPr>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5" name="正方形/長方形 354">
          <a:extLst>
            <a:ext uri="{FF2B5EF4-FFF2-40B4-BE49-F238E27FC236}">
              <a16:creationId xmlns:a16="http://schemas.microsoft.com/office/drawing/2014/main" id="{00000000-0008-0000-0D00-00006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6" name="正方形/長方形 355">
          <a:extLst>
            <a:ext uri="{FF2B5EF4-FFF2-40B4-BE49-F238E27FC236}">
              <a16:creationId xmlns:a16="http://schemas.microsoft.com/office/drawing/2014/main" id="{00000000-0008-0000-0D00-00006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7" name="正方形/長方形 356">
          <a:extLst>
            <a:ext uri="{FF2B5EF4-FFF2-40B4-BE49-F238E27FC236}">
              <a16:creationId xmlns:a16="http://schemas.microsoft.com/office/drawing/2014/main" id="{00000000-0008-0000-0D00-00006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8" name="正方形/長方形 357">
          <a:extLst>
            <a:ext uri="{FF2B5EF4-FFF2-40B4-BE49-F238E27FC236}">
              <a16:creationId xmlns:a16="http://schemas.microsoft.com/office/drawing/2014/main" id="{00000000-0008-0000-0D00-00006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9" name="正方形/長方形 358">
          <a:extLst>
            <a:ext uri="{FF2B5EF4-FFF2-40B4-BE49-F238E27FC236}">
              <a16:creationId xmlns:a16="http://schemas.microsoft.com/office/drawing/2014/main" id="{00000000-0008-0000-0D00-00006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0" name="正方形/長方形 359">
          <a:extLst>
            <a:ext uri="{FF2B5EF4-FFF2-40B4-BE49-F238E27FC236}">
              <a16:creationId xmlns:a16="http://schemas.microsoft.com/office/drawing/2014/main" id="{00000000-0008-0000-0D00-00006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1" name="正方形/長方形 360">
          <a:extLst>
            <a:ext uri="{FF2B5EF4-FFF2-40B4-BE49-F238E27FC236}">
              <a16:creationId xmlns:a16="http://schemas.microsoft.com/office/drawing/2014/main" id="{00000000-0008-0000-0D00-00006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2" name="正方形/長方形 361">
          <a:extLst>
            <a:ext uri="{FF2B5EF4-FFF2-40B4-BE49-F238E27FC236}">
              <a16:creationId xmlns:a16="http://schemas.microsoft.com/office/drawing/2014/main" id="{00000000-0008-0000-0D00-00006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3" name="テキスト ボックス 362">
          <a:extLst>
            <a:ext uri="{FF2B5EF4-FFF2-40B4-BE49-F238E27FC236}">
              <a16:creationId xmlns:a16="http://schemas.microsoft.com/office/drawing/2014/main" id="{00000000-0008-0000-0D00-00006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4" name="直線コネクタ 363">
          <a:extLst>
            <a:ext uri="{FF2B5EF4-FFF2-40B4-BE49-F238E27FC236}">
              <a16:creationId xmlns:a16="http://schemas.microsoft.com/office/drawing/2014/main" id="{00000000-0008-0000-0D00-00006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65" name="直線コネクタ 364">
          <a:extLst>
            <a:ext uri="{FF2B5EF4-FFF2-40B4-BE49-F238E27FC236}">
              <a16:creationId xmlns:a16="http://schemas.microsoft.com/office/drawing/2014/main" id="{00000000-0008-0000-0D00-00006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00000000-0008-0000-0D00-00006E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67" name="直線コネクタ 366">
          <a:extLst>
            <a:ext uri="{FF2B5EF4-FFF2-40B4-BE49-F238E27FC236}">
              <a16:creationId xmlns:a16="http://schemas.microsoft.com/office/drawing/2014/main" id="{00000000-0008-0000-0D00-00006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00000000-0008-0000-0D00-000070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69" name="直線コネクタ 368">
          <a:extLst>
            <a:ext uri="{FF2B5EF4-FFF2-40B4-BE49-F238E27FC236}">
              <a16:creationId xmlns:a16="http://schemas.microsoft.com/office/drawing/2014/main" id="{00000000-0008-0000-0D00-00007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00000000-0008-0000-0D00-000072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71" name="直線コネクタ 370">
          <a:extLst>
            <a:ext uri="{FF2B5EF4-FFF2-40B4-BE49-F238E27FC236}">
              <a16:creationId xmlns:a16="http://schemas.microsoft.com/office/drawing/2014/main" id="{00000000-0008-0000-0D00-00007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00000000-0008-0000-0D00-000074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3" name="直線コネクタ 372">
          <a:extLst>
            <a:ext uri="{FF2B5EF4-FFF2-40B4-BE49-F238E27FC236}">
              <a16:creationId xmlns:a16="http://schemas.microsoft.com/office/drawing/2014/main" id="{00000000-0008-0000-0D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D00-00007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00000000-0008-0000-0D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376" name="直線コネクタ 375">
          <a:extLst>
            <a:ext uri="{FF2B5EF4-FFF2-40B4-BE49-F238E27FC236}">
              <a16:creationId xmlns:a16="http://schemas.microsoft.com/office/drawing/2014/main" id="{00000000-0008-0000-0D00-000078010000}"/>
            </a:ext>
          </a:extLst>
        </xdr:cNvPr>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00000000-0008-0000-0D00-000079010000}"/>
            </a:ext>
          </a:extLst>
        </xdr:cNvPr>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378" name="直線コネクタ 377">
          <a:extLst>
            <a:ext uri="{FF2B5EF4-FFF2-40B4-BE49-F238E27FC236}">
              <a16:creationId xmlns:a16="http://schemas.microsoft.com/office/drawing/2014/main" id="{00000000-0008-0000-0D00-00007A010000}"/>
            </a:ext>
          </a:extLst>
        </xdr:cNvPr>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00000000-0008-0000-0D00-00007B010000}"/>
            </a:ext>
          </a:extLst>
        </xdr:cNvPr>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380" name="直線コネクタ 379">
          <a:extLst>
            <a:ext uri="{FF2B5EF4-FFF2-40B4-BE49-F238E27FC236}">
              <a16:creationId xmlns:a16="http://schemas.microsoft.com/office/drawing/2014/main" id="{00000000-0008-0000-0D00-00007C010000}"/>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106697</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00000000-0008-0000-0D00-00007D010000}"/>
            </a:ext>
          </a:extLst>
        </xdr:cNvPr>
        <xdr:cNvSpPr txBox="1"/>
      </xdr:nvSpPr>
      <xdr:spPr>
        <a:xfrm>
          <a:off x="22250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382" name="フローチャート : 判断 381">
          <a:extLst>
            <a:ext uri="{FF2B5EF4-FFF2-40B4-BE49-F238E27FC236}">
              <a16:creationId xmlns:a16="http://schemas.microsoft.com/office/drawing/2014/main" id="{00000000-0008-0000-0D00-00007E010000}"/>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383" name="フローチャート : 判断 382">
          <a:extLst>
            <a:ext uri="{FF2B5EF4-FFF2-40B4-BE49-F238E27FC236}">
              <a16:creationId xmlns:a16="http://schemas.microsoft.com/office/drawing/2014/main" id="{00000000-0008-0000-0D00-00007F010000}"/>
            </a:ext>
          </a:extLst>
        </xdr:cNvPr>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D00-00008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D00-00008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D00-00008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D00-00008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D00-00008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9398</xdr:rowOff>
    </xdr:from>
    <xdr:to>
      <xdr:col>32</xdr:col>
      <xdr:colOff>238125</xdr:colOff>
      <xdr:row>37</xdr:row>
      <xdr:rowOff>110998</xdr:rowOff>
    </xdr:to>
    <xdr:sp macro="" textlink="">
      <xdr:nvSpPr>
        <xdr:cNvPr id="389" name="円/楕円 388">
          <a:extLst>
            <a:ext uri="{FF2B5EF4-FFF2-40B4-BE49-F238E27FC236}">
              <a16:creationId xmlns:a16="http://schemas.microsoft.com/office/drawing/2014/main" id="{00000000-0008-0000-0D00-000085010000}"/>
            </a:ext>
          </a:extLst>
        </xdr:cNvPr>
        <xdr:cNvSpPr/>
      </xdr:nvSpPr>
      <xdr:spPr>
        <a:xfrm>
          <a:off x="22110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32275</xdr:rowOff>
    </xdr:from>
    <xdr:ext cx="469744" cy="259045"/>
    <xdr:sp macro="" textlink="">
      <xdr:nvSpPr>
        <xdr:cNvPr id="390" name="【認定こども園・幼稚園・保育所】&#10;一人当たり面積該当値テキスト">
          <a:extLst>
            <a:ext uri="{FF2B5EF4-FFF2-40B4-BE49-F238E27FC236}">
              <a16:creationId xmlns:a16="http://schemas.microsoft.com/office/drawing/2014/main" id="{00000000-0008-0000-0D00-000086010000}"/>
            </a:ext>
          </a:extLst>
        </xdr:cNvPr>
        <xdr:cNvSpPr txBox="1"/>
      </xdr:nvSpPr>
      <xdr:spPr>
        <a:xfrm>
          <a:off x="22250400"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13970</xdr:rowOff>
    </xdr:from>
    <xdr:to>
      <xdr:col>31</xdr:col>
      <xdr:colOff>85725</xdr:colOff>
      <xdr:row>37</xdr:row>
      <xdr:rowOff>115570</xdr:rowOff>
    </xdr:to>
    <xdr:sp macro="" textlink="">
      <xdr:nvSpPr>
        <xdr:cNvPr id="391" name="円/楕円 390">
          <a:extLst>
            <a:ext uri="{FF2B5EF4-FFF2-40B4-BE49-F238E27FC236}">
              <a16:creationId xmlns:a16="http://schemas.microsoft.com/office/drawing/2014/main" id="{00000000-0008-0000-0D00-000087010000}"/>
            </a:ext>
          </a:extLst>
        </xdr:cNvPr>
        <xdr:cNvSpPr/>
      </xdr:nvSpPr>
      <xdr:spPr>
        <a:xfrm>
          <a:off x="2127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60198</xdr:rowOff>
    </xdr:from>
    <xdr:to>
      <xdr:col>32</xdr:col>
      <xdr:colOff>187325</xdr:colOff>
      <xdr:row>37</xdr:row>
      <xdr:rowOff>64770</xdr:rowOff>
    </xdr:to>
    <xdr:cxnSp macro="">
      <xdr:nvCxnSpPr>
        <xdr:cNvPr id="392" name="直線コネクタ 391">
          <a:extLst>
            <a:ext uri="{FF2B5EF4-FFF2-40B4-BE49-F238E27FC236}">
              <a16:creationId xmlns:a16="http://schemas.microsoft.com/office/drawing/2014/main" id="{00000000-0008-0000-0D00-000088010000}"/>
            </a:ext>
          </a:extLst>
        </xdr:cNvPr>
        <xdr:cNvCxnSpPr/>
      </xdr:nvCxnSpPr>
      <xdr:spPr>
        <a:xfrm flipV="1">
          <a:off x="21323300" y="6403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99839</xdr:rowOff>
    </xdr:from>
    <xdr:ext cx="469744" cy="259045"/>
    <xdr:sp macro="" textlink="">
      <xdr:nvSpPr>
        <xdr:cNvPr id="393" name="n_1aveValue【認定こども園・幼稚園・保育所】&#10;一人当たり面積">
          <a:extLst>
            <a:ext uri="{FF2B5EF4-FFF2-40B4-BE49-F238E27FC236}">
              <a16:creationId xmlns:a16="http://schemas.microsoft.com/office/drawing/2014/main" id="{00000000-0008-0000-0D00-000089010000}"/>
            </a:ext>
          </a:extLst>
        </xdr:cNvPr>
        <xdr:cNvSpPr txBox="1"/>
      </xdr:nvSpPr>
      <xdr:spPr>
        <a:xfrm>
          <a:off x="210757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132097</xdr:rowOff>
    </xdr:from>
    <xdr:ext cx="469744" cy="259045"/>
    <xdr:sp macro="" textlink="">
      <xdr:nvSpPr>
        <xdr:cNvPr id="394" name="n_1mainValue【認定こども園・幼稚園・保育所】&#10;一人当たり面積">
          <a:extLst>
            <a:ext uri="{FF2B5EF4-FFF2-40B4-BE49-F238E27FC236}">
              <a16:creationId xmlns:a16="http://schemas.microsoft.com/office/drawing/2014/main" id="{00000000-0008-0000-0D00-00008A010000}"/>
            </a:ext>
          </a:extLst>
        </xdr:cNvPr>
        <xdr:cNvSpPr txBox="1"/>
      </xdr:nvSpPr>
      <xdr:spPr>
        <a:xfrm>
          <a:off x="21075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5" name="正方形/長方形 394">
          <a:extLst>
            <a:ext uri="{FF2B5EF4-FFF2-40B4-BE49-F238E27FC236}">
              <a16:creationId xmlns:a16="http://schemas.microsoft.com/office/drawing/2014/main" id="{00000000-0008-0000-0D00-00008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6" name="正方形/長方形 395">
          <a:extLst>
            <a:ext uri="{FF2B5EF4-FFF2-40B4-BE49-F238E27FC236}">
              <a16:creationId xmlns:a16="http://schemas.microsoft.com/office/drawing/2014/main" id="{00000000-0008-0000-0D00-00008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7" name="正方形/長方形 396">
          <a:extLst>
            <a:ext uri="{FF2B5EF4-FFF2-40B4-BE49-F238E27FC236}">
              <a16:creationId xmlns:a16="http://schemas.microsoft.com/office/drawing/2014/main" id="{00000000-0008-0000-0D00-00008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8" name="正方形/長方形 397">
          <a:extLst>
            <a:ext uri="{FF2B5EF4-FFF2-40B4-BE49-F238E27FC236}">
              <a16:creationId xmlns:a16="http://schemas.microsoft.com/office/drawing/2014/main" id="{00000000-0008-0000-0D00-00008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9" name="正方形/長方形 398">
          <a:extLst>
            <a:ext uri="{FF2B5EF4-FFF2-40B4-BE49-F238E27FC236}">
              <a16:creationId xmlns:a16="http://schemas.microsoft.com/office/drawing/2014/main" id="{00000000-0008-0000-0D00-00008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0" name="正方形/長方形 399">
          <a:extLst>
            <a:ext uri="{FF2B5EF4-FFF2-40B4-BE49-F238E27FC236}">
              <a16:creationId xmlns:a16="http://schemas.microsoft.com/office/drawing/2014/main" id="{00000000-0008-0000-0D00-00009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1" name="正方形/長方形 400">
          <a:extLst>
            <a:ext uri="{FF2B5EF4-FFF2-40B4-BE49-F238E27FC236}">
              <a16:creationId xmlns:a16="http://schemas.microsoft.com/office/drawing/2014/main" id="{00000000-0008-0000-0D00-00009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2" name="正方形/長方形 401">
          <a:extLst>
            <a:ext uri="{FF2B5EF4-FFF2-40B4-BE49-F238E27FC236}">
              <a16:creationId xmlns:a16="http://schemas.microsoft.com/office/drawing/2014/main" id="{00000000-0008-0000-0D00-00009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3" name="テキスト ボックス 402">
          <a:extLst>
            <a:ext uri="{FF2B5EF4-FFF2-40B4-BE49-F238E27FC236}">
              <a16:creationId xmlns:a16="http://schemas.microsoft.com/office/drawing/2014/main" id="{00000000-0008-0000-0D00-00009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4" name="直線コネクタ 403">
          <a:extLst>
            <a:ext uri="{FF2B5EF4-FFF2-40B4-BE49-F238E27FC236}">
              <a16:creationId xmlns:a16="http://schemas.microsoft.com/office/drawing/2014/main" id="{00000000-0008-0000-0D00-00009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05" name="テキスト ボックス 404">
          <a:extLst>
            <a:ext uri="{FF2B5EF4-FFF2-40B4-BE49-F238E27FC236}">
              <a16:creationId xmlns:a16="http://schemas.microsoft.com/office/drawing/2014/main" id="{00000000-0008-0000-0D00-000095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06" name="直線コネクタ 405">
          <a:extLst>
            <a:ext uri="{FF2B5EF4-FFF2-40B4-BE49-F238E27FC236}">
              <a16:creationId xmlns:a16="http://schemas.microsoft.com/office/drawing/2014/main" id="{00000000-0008-0000-0D00-00009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07" name="テキスト ボックス 406">
          <a:extLst>
            <a:ext uri="{FF2B5EF4-FFF2-40B4-BE49-F238E27FC236}">
              <a16:creationId xmlns:a16="http://schemas.microsoft.com/office/drawing/2014/main" id="{00000000-0008-0000-0D00-000097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8" name="直線コネクタ 407">
          <a:extLst>
            <a:ext uri="{FF2B5EF4-FFF2-40B4-BE49-F238E27FC236}">
              <a16:creationId xmlns:a16="http://schemas.microsoft.com/office/drawing/2014/main" id="{00000000-0008-0000-0D00-00009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9" name="テキスト ボックス 408">
          <a:extLst>
            <a:ext uri="{FF2B5EF4-FFF2-40B4-BE49-F238E27FC236}">
              <a16:creationId xmlns:a16="http://schemas.microsoft.com/office/drawing/2014/main" id="{00000000-0008-0000-0D00-00009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0" name="直線コネクタ 409">
          <a:extLst>
            <a:ext uri="{FF2B5EF4-FFF2-40B4-BE49-F238E27FC236}">
              <a16:creationId xmlns:a16="http://schemas.microsoft.com/office/drawing/2014/main" id="{00000000-0008-0000-0D00-00009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D00-00009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12" name="直線コネクタ 411">
          <a:extLst>
            <a:ext uri="{FF2B5EF4-FFF2-40B4-BE49-F238E27FC236}">
              <a16:creationId xmlns:a16="http://schemas.microsoft.com/office/drawing/2014/main" id="{00000000-0008-0000-0D00-00009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D00-00009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14" name="直線コネクタ 413">
          <a:extLst>
            <a:ext uri="{FF2B5EF4-FFF2-40B4-BE49-F238E27FC236}">
              <a16:creationId xmlns:a16="http://schemas.microsoft.com/office/drawing/2014/main" id="{00000000-0008-0000-0D00-00009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D00-00009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6" name="直線コネクタ 415">
          <a:extLst>
            <a:ext uri="{FF2B5EF4-FFF2-40B4-BE49-F238E27FC236}">
              <a16:creationId xmlns:a16="http://schemas.microsoft.com/office/drawing/2014/main" id="{00000000-0008-0000-0D00-0000A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D00-0000A1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8" name="【学校施設】&#10;有形固定資産減価償却率グラフ枠">
          <a:extLst>
            <a:ext uri="{FF2B5EF4-FFF2-40B4-BE49-F238E27FC236}">
              <a16:creationId xmlns:a16="http://schemas.microsoft.com/office/drawing/2014/main" id="{00000000-0008-0000-0D00-0000A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419" name="直線コネクタ 418">
          <a:extLst>
            <a:ext uri="{FF2B5EF4-FFF2-40B4-BE49-F238E27FC236}">
              <a16:creationId xmlns:a16="http://schemas.microsoft.com/office/drawing/2014/main" id="{00000000-0008-0000-0D00-0000A3010000}"/>
            </a:ext>
          </a:extLst>
        </xdr:cNvPr>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420" name="【学校施設】&#10;有形固定資産減価償却率最小値テキスト">
          <a:extLst>
            <a:ext uri="{FF2B5EF4-FFF2-40B4-BE49-F238E27FC236}">
              <a16:creationId xmlns:a16="http://schemas.microsoft.com/office/drawing/2014/main" id="{00000000-0008-0000-0D00-0000A4010000}"/>
            </a:ext>
          </a:extLst>
        </xdr:cNvPr>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421" name="直線コネクタ 420">
          <a:extLst>
            <a:ext uri="{FF2B5EF4-FFF2-40B4-BE49-F238E27FC236}">
              <a16:creationId xmlns:a16="http://schemas.microsoft.com/office/drawing/2014/main" id="{00000000-0008-0000-0D00-0000A5010000}"/>
            </a:ext>
          </a:extLst>
        </xdr:cNvPr>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422" name="【学校施設】&#10;有形固定資産減価償却率最大値テキスト">
          <a:extLst>
            <a:ext uri="{FF2B5EF4-FFF2-40B4-BE49-F238E27FC236}">
              <a16:creationId xmlns:a16="http://schemas.microsoft.com/office/drawing/2014/main" id="{00000000-0008-0000-0D00-0000A6010000}"/>
            </a:ext>
          </a:extLst>
        </xdr:cNvPr>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423" name="直線コネクタ 422">
          <a:extLst>
            <a:ext uri="{FF2B5EF4-FFF2-40B4-BE49-F238E27FC236}">
              <a16:creationId xmlns:a16="http://schemas.microsoft.com/office/drawing/2014/main" id="{00000000-0008-0000-0D00-0000A7010000}"/>
            </a:ext>
          </a:extLst>
        </xdr:cNvPr>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424" name="【学校施設】&#10;有形固定資産減価償却率平均値テキスト">
          <a:extLst>
            <a:ext uri="{FF2B5EF4-FFF2-40B4-BE49-F238E27FC236}">
              <a16:creationId xmlns:a16="http://schemas.microsoft.com/office/drawing/2014/main" id="{00000000-0008-0000-0D00-0000A8010000}"/>
            </a:ext>
          </a:extLst>
        </xdr:cNvPr>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425" name="フローチャート : 判断 424">
          <a:extLst>
            <a:ext uri="{FF2B5EF4-FFF2-40B4-BE49-F238E27FC236}">
              <a16:creationId xmlns:a16="http://schemas.microsoft.com/office/drawing/2014/main" id="{00000000-0008-0000-0D00-0000A9010000}"/>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426" name="フローチャート : 判断 425">
          <a:extLst>
            <a:ext uri="{FF2B5EF4-FFF2-40B4-BE49-F238E27FC236}">
              <a16:creationId xmlns:a16="http://schemas.microsoft.com/office/drawing/2014/main" id="{00000000-0008-0000-0D00-0000AA010000}"/>
            </a:ext>
          </a:extLst>
        </xdr:cNvPr>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D00-0000A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000000-0008-0000-0D00-0000A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D00-0000A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00000000-0008-0000-0D00-0000A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00000000-0008-0000-0D00-0000A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147320</xdr:rowOff>
    </xdr:from>
    <xdr:to>
      <xdr:col>23</xdr:col>
      <xdr:colOff>568325</xdr:colOff>
      <xdr:row>60</xdr:row>
      <xdr:rowOff>77470</xdr:rowOff>
    </xdr:to>
    <xdr:sp macro="" textlink="">
      <xdr:nvSpPr>
        <xdr:cNvPr id="432" name="円/楕円 431">
          <a:extLst>
            <a:ext uri="{FF2B5EF4-FFF2-40B4-BE49-F238E27FC236}">
              <a16:creationId xmlns:a16="http://schemas.microsoft.com/office/drawing/2014/main" id="{00000000-0008-0000-0D00-0000B0010000}"/>
            </a:ext>
          </a:extLst>
        </xdr:cNvPr>
        <xdr:cNvSpPr/>
      </xdr:nvSpPr>
      <xdr:spPr>
        <a:xfrm>
          <a:off x="16268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170197</xdr:rowOff>
    </xdr:from>
    <xdr:ext cx="405111" cy="259045"/>
    <xdr:sp macro="" textlink="">
      <xdr:nvSpPr>
        <xdr:cNvPr id="433" name="【学校施設】&#10;有形固定資産減価償却率該当値テキスト">
          <a:extLst>
            <a:ext uri="{FF2B5EF4-FFF2-40B4-BE49-F238E27FC236}">
              <a16:creationId xmlns:a16="http://schemas.microsoft.com/office/drawing/2014/main" id="{00000000-0008-0000-0D00-0000B1010000}"/>
            </a:ext>
          </a:extLst>
        </xdr:cNvPr>
        <xdr:cNvSpPr txBox="1"/>
      </xdr:nvSpPr>
      <xdr:spPr>
        <a:xfrm>
          <a:off x="164084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21590</xdr:rowOff>
    </xdr:from>
    <xdr:to>
      <xdr:col>22</xdr:col>
      <xdr:colOff>415925</xdr:colOff>
      <xdr:row>60</xdr:row>
      <xdr:rowOff>123190</xdr:rowOff>
    </xdr:to>
    <xdr:sp macro="" textlink="">
      <xdr:nvSpPr>
        <xdr:cNvPr id="434" name="円/楕円 433">
          <a:extLst>
            <a:ext uri="{FF2B5EF4-FFF2-40B4-BE49-F238E27FC236}">
              <a16:creationId xmlns:a16="http://schemas.microsoft.com/office/drawing/2014/main" id="{00000000-0008-0000-0D00-0000B2010000}"/>
            </a:ext>
          </a:extLst>
        </xdr:cNvPr>
        <xdr:cNvSpPr/>
      </xdr:nvSpPr>
      <xdr:spPr>
        <a:xfrm>
          <a:off x="1543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26670</xdr:rowOff>
    </xdr:from>
    <xdr:to>
      <xdr:col>23</xdr:col>
      <xdr:colOff>517525</xdr:colOff>
      <xdr:row>60</xdr:row>
      <xdr:rowOff>72390</xdr:rowOff>
    </xdr:to>
    <xdr:cxnSp macro="">
      <xdr:nvCxnSpPr>
        <xdr:cNvPr id="435" name="直線コネクタ 434">
          <a:extLst>
            <a:ext uri="{FF2B5EF4-FFF2-40B4-BE49-F238E27FC236}">
              <a16:creationId xmlns:a16="http://schemas.microsoft.com/office/drawing/2014/main" id="{00000000-0008-0000-0D00-0000B3010000}"/>
            </a:ext>
          </a:extLst>
        </xdr:cNvPr>
        <xdr:cNvCxnSpPr/>
      </xdr:nvCxnSpPr>
      <xdr:spPr>
        <a:xfrm flipV="1">
          <a:off x="15481300" y="103136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156227</xdr:rowOff>
    </xdr:from>
    <xdr:ext cx="405111" cy="259045"/>
    <xdr:sp macro="" textlink="">
      <xdr:nvSpPr>
        <xdr:cNvPr id="436" name="n_1aveValue【学校施設】&#10;有形固定資産減価償却率">
          <a:extLst>
            <a:ext uri="{FF2B5EF4-FFF2-40B4-BE49-F238E27FC236}">
              <a16:creationId xmlns:a16="http://schemas.microsoft.com/office/drawing/2014/main" id="{00000000-0008-0000-0D00-0000B4010000}"/>
            </a:ext>
          </a:extLst>
        </xdr:cNvPr>
        <xdr:cNvSpPr txBox="1"/>
      </xdr:nvSpPr>
      <xdr:spPr>
        <a:xfrm>
          <a:off x="15266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139717</xdr:rowOff>
    </xdr:from>
    <xdr:ext cx="405111" cy="259045"/>
    <xdr:sp macro="" textlink="">
      <xdr:nvSpPr>
        <xdr:cNvPr id="437" name="n_1mainValue【学校施設】&#10;有形固定資産減価償却率">
          <a:extLst>
            <a:ext uri="{FF2B5EF4-FFF2-40B4-BE49-F238E27FC236}">
              <a16:creationId xmlns:a16="http://schemas.microsoft.com/office/drawing/2014/main" id="{00000000-0008-0000-0D00-0000B5010000}"/>
            </a:ext>
          </a:extLst>
        </xdr:cNvPr>
        <xdr:cNvSpPr txBox="1"/>
      </xdr:nvSpPr>
      <xdr:spPr>
        <a:xfrm>
          <a:off x="15266043"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8" name="正方形/長方形 437">
          <a:extLst>
            <a:ext uri="{FF2B5EF4-FFF2-40B4-BE49-F238E27FC236}">
              <a16:creationId xmlns:a16="http://schemas.microsoft.com/office/drawing/2014/main" id="{00000000-0008-0000-0D00-0000B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9" name="正方形/長方形 438">
          <a:extLst>
            <a:ext uri="{FF2B5EF4-FFF2-40B4-BE49-F238E27FC236}">
              <a16:creationId xmlns:a16="http://schemas.microsoft.com/office/drawing/2014/main" id="{00000000-0008-0000-0D00-0000B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0" name="正方形/長方形 439">
          <a:extLst>
            <a:ext uri="{FF2B5EF4-FFF2-40B4-BE49-F238E27FC236}">
              <a16:creationId xmlns:a16="http://schemas.microsoft.com/office/drawing/2014/main" id="{00000000-0008-0000-0D00-0000B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1" name="正方形/長方形 440">
          <a:extLst>
            <a:ext uri="{FF2B5EF4-FFF2-40B4-BE49-F238E27FC236}">
              <a16:creationId xmlns:a16="http://schemas.microsoft.com/office/drawing/2014/main" id="{00000000-0008-0000-0D00-0000B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2" name="正方形/長方形 441">
          <a:extLst>
            <a:ext uri="{FF2B5EF4-FFF2-40B4-BE49-F238E27FC236}">
              <a16:creationId xmlns:a16="http://schemas.microsoft.com/office/drawing/2014/main" id="{00000000-0008-0000-0D00-0000B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3" name="正方形/長方形 442">
          <a:extLst>
            <a:ext uri="{FF2B5EF4-FFF2-40B4-BE49-F238E27FC236}">
              <a16:creationId xmlns:a16="http://schemas.microsoft.com/office/drawing/2014/main" id="{00000000-0008-0000-0D00-0000B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4" name="正方形/長方形 443">
          <a:extLst>
            <a:ext uri="{FF2B5EF4-FFF2-40B4-BE49-F238E27FC236}">
              <a16:creationId xmlns:a16="http://schemas.microsoft.com/office/drawing/2014/main" id="{00000000-0008-0000-0D00-0000B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5" name="正方形/長方形 444">
          <a:extLst>
            <a:ext uri="{FF2B5EF4-FFF2-40B4-BE49-F238E27FC236}">
              <a16:creationId xmlns:a16="http://schemas.microsoft.com/office/drawing/2014/main" id="{00000000-0008-0000-0D00-0000BD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6" name="テキスト ボックス 445">
          <a:extLst>
            <a:ext uri="{FF2B5EF4-FFF2-40B4-BE49-F238E27FC236}">
              <a16:creationId xmlns:a16="http://schemas.microsoft.com/office/drawing/2014/main" id="{00000000-0008-0000-0D00-0000BE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7" name="直線コネクタ 446">
          <a:extLst>
            <a:ext uri="{FF2B5EF4-FFF2-40B4-BE49-F238E27FC236}">
              <a16:creationId xmlns:a16="http://schemas.microsoft.com/office/drawing/2014/main" id="{00000000-0008-0000-0D00-0000BF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D00-0000C0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49" name="直線コネクタ 448">
          <a:extLst>
            <a:ext uri="{FF2B5EF4-FFF2-40B4-BE49-F238E27FC236}">
              <a16:creationId xmlns:a16="http://schemas.microsoft.com/office/drawing/2014/main" id="{00000000-0008-0000-0D00-0000C1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50" name="テキスト ボックス 449">
          <a:extLst>
            <a:ext uri="{FF2B5EF4-FFF2-40B4-BE49-F238E27FC236}">
              <a16:creationId xmlns:a16="http://schemas.microsoft.com/office/drawing/2014/main" id="{00000000-0008-0000-0D00-0000C2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51" name="直線コネクタ 450">
          <a:extLst>
            <a:ext uri="{FF2B5EF4-FFF2-40B4-BE49-F238E27FC236}">
              <a16:creationId xmlns:a16="http://schemas.microsoft.com/office/drawing/2014/main" id="{00000000-0008-0000-0D00-0000C3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52" name="テキスト ボックス 451">
          <a:extLst>
            <a:ext uri="{FF2B5EF4-FFF2-40B4-BE49-F238E27FC236}">
              <a16:creationId xmlns:a16="http://schemas.microsoft.com/office/drawing/2014/main" id="{00000000-0008-0000-0D00-0000C4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53" name="直線コネクタ 452">
          <a:extLst>
            <a:ext uri="{FF2B5EF4-FFF2-40B4-BE49-F238E27FC236}">
              <a16:creationId xmlns:a16="http://schemas.microsoft.com/office/drawing/2014/main" id="{00000000-0008-0000-0D00-0000C5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54" name="テキスト ボックス 453">
          <a:extLst>
            <a:ext uri="{FF2B5EF4-FFF2-40B4-BE49-F238E27FC236}">
              <a16:creationId xmlns:a16="http://schemas.microsoft.com/office/drawing/2014/main" id="{00000000-0008-0000-0D00-0000C6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55" name="直線コネクタ 454">
          <a:extLst>
            <a:ext uri="{FF2B5EF4-FFF2-40B4-BE49-F238E27FC236}">
              <a16:creationId xmlns:a16="http://schemas.microsoft.com/office/drawing/2014/main" id="{00000000-0008-0000-0D00-0000C7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56" name="テキスト ボックス 455">
          <a:extLst>
            <a:ext uri="{FF2B5EF4-FFF2-40B4-BE49-F238E27FC236}">
              <a16:creationId xmlns:a16="http://schemas.microsoft.com/office/drawing/2014/main" id="{00000000-0008-0000-0D00-0000C8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57" name="直線コネクタ 456">
          <a:extLst>
            <a:ext uri="{FF2B5EF4-FFF2-40B4-BE49-F238E27FC236}">
              <a16:creationId xmlns:a16="http://schemas.microsoft.com/office/drawing/2014/main" id="{00000000-0008-0000-0D00-0000C9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58" name="テキスト ボックス 457">
          <a:extLst>
            <a:ext uri="{FF2B5EF4-FFF2-40B4-BE49-F238E27FC236}">
              <a16:creationId xmlns:a16="http://schemas.microsoft.com/office/drawing/2014/main" id="{00000000-0008-0000-0D00-0000CA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59" name="直線コネクタ 458">
          <a:extLst>
            <a:ext uri="{FF2B5EF4-FFF2-40B4-BE49-F238E27FC236}">
              <a16:creationId xmlns:a16="http://schemas.microsoft.com/office/drawing/2014/main" id="{00000000-0008-0000-0D00-0000CB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60" name="テキスト ボックス 459">
          <a:extLst>
            <a:ext uri="{FF2B5EF4-FFF2-40B4-BE49-F238E27FC236}">
              <a16:creationId xmlns:a16="http://schemas.microsoft.com/office/drawing/2014/main" id="{00000000-0008-0000-0D00-0000CC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1" name="直線コネクタ 460">
          <a:extLst>
            <a:ext uri="{FF2B5EF4-FFF2-40B4-BE49-F238E27FC236}">
              <a16:creationId xmlns:a16="http://schemas.microsoft.com/office/drawing/2014/main" id="{00000000-0008-0000-0D00-0000C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2" name="テキスト ボックス 461">
          <a:extLst>
            <a:ext uri="{FF2B5EF4-FFF2-40B4-BE49-F238E27FC236}">
              <a16:creationId xmlns:a16="http://schemas.microsoft.com/office/drawing/2014/main" id="{00000000-0008-0000-0D00-0000C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63" name="【学校施設】&#10;一人当たり面積グラフ枠">
          <a:extLst>
            <a:ext uri="{FF2B5EF4-FFF2-40B4-BE49-F238E27FC236}">
              <a16:creationId xmlns:a16="http://schemas.microsoft.com/office/drawing/2014/main" id="{00000000-0008-0000-0D00-0000C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464" name="直線コネクタ 463">
          <a:extLst>
            <a:ext uri="{FF2B5EF4-FFF2-40B4-BE49-F238E27FC236}">
              <a16:creationId xmlns:a16="http://schemas.microsoft.com/office/drawing/2014/main" id="{00000000-0008-0000-0D00-0000D0010000}"/>
            </a:ext>
          </a:extLst>
        </xdr:cNvPr>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465" name="【学校施設】&#10;一人当たり面積最小値テキスト">
          <a:extLst>
            <a:ext uri="{FF2B5EF4-FFF2-40B4-BE49-F238E27FC236}">
              <a16:creationId xmlns:a16="http://schemas.microsoft.com/office/drawing/2014/main" id="{00000000-0008-0000-0D00-0000D1010000}"/>
            </a:ext>
          </a:extLst>
        </xdr:cNvPr>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466" name="直線コネクタ 465">
          <a:extLst>
            <a:ext uri="{FF2B5EF4-FFF2-40B4-BE49-F238E27FC236}">
              <a16:creationId xmlns:a16="http://schemas.microsoft.com/office/drawing/2014/main" id="{00000000-0008-0000-0D00-0000D2010000}"/>
            </a:ext>
          </a:extLst>
        </xdr:cNvPr>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467" name="【学校施設】&#10;一人当たり面積最大値テキスト">
          <a:extLst>
            <a:ext uri="{FF2B5EF4-FFF2-40B4-BE49-F238E27FC236}">
              <a16:creationId xmlns:a16="http://schemas.microsoft.com/office/drawing/2014/main" id="{00000000-0008-0000-0D00-0000D3010000}"/>
            </a:ext>
          </a:extLst>
        </xdr:cNvPr>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468" name="直線コネクタ 467">
          <a:extLst>
            <a:ext uri="{FF2B5EF4-FFF2-40B4-BE49-F238E27FC236}">
              <a16:creationId xmlns:a16="http://schemas.microsoft.com/office/drawing/2014/main" id="{00000000-0008-0000-0D00-0000D4010000}"/>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78212</xdr:rowOff>
    </xdr:from>
    <xdr:ext cx="469744" cy="259045"/>
    <xdr:sp macro="" textlink="">
      <xdr:nvSpPr>
        <xdr:cNvPr id="469" name="【学校施設】&#10;一人当たり面積平均値テキスト">
          <a:extLst>
            <a:ext uri="{FF2B5EF4-FFF2-40B4-BE49-F238E27FC236}">
              <a16:creationId xmlns:a16="http://schemas.microsoft.com/office/drawing/2014/main" id="{00000000-0008-0000-0D00-0000D5010000}"/>
            </a:ext>
          </a:extLst>
        </xdr:cNvPr>
        <xdr:cNvSpPr txBox="1"/>
      </xdr:nvSpPr>
      <xdr:spPr>
        <a:xfrm>
          <a:off x="22250400" y="1002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470" name="フローチャート : 判断 469">
          <a:extLst>
            <a:ext uri="{FF2B5EF4-FFF2-40B4-BE49-F238E27FC236}">
              <a16:creationId xmlns:a16="http://schemas.microsoft.com/office/drawing/2014/main" id="{00000000-0008-0000-0D00-0000D6010000}"/>
            </a:ext>
          </a:extLst>
        </xdr:cNvPr>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471" name="フローチャート : 判断 470">
          <a:extLst>
            <a:ext uri="{FF2B5EF4-FFF2-40B4-BE49-F238E27FC236}">
              <a16:creationId xmlns:a16="http://schemas.microsoft.com/office/drawing/2014/main" id="{00000000-0008-0000-0D00-0000D7010000}"/>
            </a:ext>
          </a:extLst>
        </xdr:cNvPr>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00000000-0008-0000-0D00-0000D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0000000-0008-0000-0D00-0000D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0000000-0008-0000-0D00-0000D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D00-0000D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D00-0000D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106499</xdr:rowOff>
    </xdr:from>
    <xdr:to>
      <xdr:col>32</xdr:col>
      <xdr:colOff>238125</xdr:colOff>
      <xdr:row>60</xdr:row>
      <xdr:rowOff>36649</xdr:rowOff>
    </xdr:to>
    <xdr:sp macro="" textlink="">
      <xdr:nvSpPr>
        <xdr:cNvPr id="477" name="円/楕円 476">
          <a:extLst>
            <a:ext uri="{FF2B5EF4-FFF2-40B4-BE49-F238E27FC236}">
              <a16:creationId xmlns:a16="http://schemas.microsoft.com/office/drawing/2014/main" id="{00000000-0008-0000-0D00-0000DD010000}"/>
            </a:ext>
          </a:extLst>
        </xdr:cNvPr>
        <xdr:cNvSpPr/>
      </xdr:nvSpPr>
      <xdr:spPr>
        <a:xfrm>
          <a:off x="22110700" y="1022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84926</xdr:rowOff>
    </xdr:from>
    <xdr:ext cx="469744" cy="259045"/>
    <xdr:sp macro="" textlink="">
      <xdr:nvSpPr>
        <xdr:cNvPr id="478" name="【学校施設】&#10;一人当たり面積該当値テキスト">
          <a:extLst>
            <a:ext uri="{FF2B5EF4-FFF2-40B4-BE49-F238E27FC236}">
              <a16:creationId xmlns:a16="http://schemas.microsoft.com/office/drawing/2014/main" id="{00000000-0008-0000-0D00-0000DE010000}"/>
            </a:ext>
          </a:extLst>
        </xdr:cNvPr>
        <xdr:cNvSpPr txBox="1"/>
      </xdr:nvSpPr>
      <xdr:spPr>
        <a:xfrm>
          <a:off x="22250400" y="1020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115207</xdr:rowOff>
    </xdr:from>
    <xdr:to>
      <xdr:col>31</xdr:col>
      <xdr:colOff>85725</xdr:colOff>
      <xdr:row>60</xdr:row>
      <xdr:rowOff>45357</xdr:rowOff>
    </xdr:to>
    <xdr:sp macro="" textlink="">
      <xdr:nvSpPr>
        <xdr:cNvPr id="479" name="円/楕円 478">
          <a:extLst>
            <a:ext uri="{FF2B5EF4-FFF2-40B4-BE49-F238E27FC236}">
              <a16:creationId xmlns:a16="http://schemas.microsoft.com/office/drawing/2014/main" id="{00000000-0008-0000-0D00-0000DF010000}"/>
            </a:ext>
          </a:extLst>
        </xdr:cNvPr>
        <xdr:cNvSpPr/>
      </xdr:nvSpPr>
      <xdr:spPr>
        <a:xfrm>
          <a:off x="21272500" y="10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157299</xdr:rowOff>
    </xdr:from>
    <xdr:to>
      <xdr:col>32</xdr:col>
      <xdr:colOff>187325</xdr:colOff>
      <xdr:row>59</xdr:row>
      <xdr:rowOff>166007</xdr:rowOff>
    </xdr:to>
    <xdr:cxnSp macro="">
      <xdr:nvCxnSpPr>
        <xdr:cNvPr id="480" name="直線コネクタ 479">
          <a:extLst>
            <a:ext uri="{FF2B5EF4-FFF2-40B4-BE49-F238E27FC236}">
              <a16:creationId xmlns:a16="http://schemas.microsoft.com/office/drawing/2014/main" id="{00000000-0008-0000-0D00-0000E0010000}"/>
            </a:ext>
          </a:extLst>
        </xdr:cNvPr>
        <xdr:cNvCxnSpPr/>
      </xdr:nvCxnSpPr>
      <xdr:spPr>
        <a:xfrm flipV="1">
          <a:off x="21323300" y="10272849"/>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125565</xdr:rowOff>
    </xdr:from>
    <xdr:ext cx="469744" cy="259045"/>
    <xdr:sp macro="" textlink="">
      <xdr:nvSpPr>
        <xdr:cNvPr id="481" name="n_1aveValue【学校施設】&#10;一人当たり面積">
          <a:extLst>
            <a:ext uri="{FF2B5EF4-FFF2-40B4-BE49-F238E27FC236}">
              <a16:creationId xmlns:a16="http://schemas.microsoft.com/office/drawing/2014/main" id="{00000000-0008-0000-0D00-0000E1010000}"/>
            </a:ext>
          </a:extLst>
        </xdr:cNvPr>
        <xdr:cNvSpPr txBox="1"/>
      </xdr:nvSpPr>
      <xdr:spPr>
        <a:xfrm>
          <a:off x="21075727" y="989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36484</xdr:rowOff>
    </xdr:from>
    <xdr:ext cx="469744" cy="259045"/>
    <xdr:sp macro="" textlink="">
      <xdr:nvSpPr>
        <xdr:cNvPr id="482" name="n_1mainValue【学校施設】&#10;一人当たり面積">
          <a:extLst>
            <a:ext uri="{FF2B5EF4-FFF2-40B4-BE49-F238E27FC236}">
              <a16:creationId xmlns:a16="http://schemas.microsoft.com/office/drawing/2014/main" id="{00000000-0008-0000-0D00-0000E2010000}"/>
            </a:ext>
          </a:extLst>
        </xdr:cNvPr>
        <xdr:cNvSpPr txBox="1"/>
      </xdr:nvSpPr>
      <xdr:spPr>
        <a:xfrm>
          <a:off x="21075727" y="103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3" name="正方形/長方形 482">
          <a:extLst>
            <a:ext uri="{FF2B5EF4-FFF2-40B4-BE49-F238E27FC236}">
              <a16:creationId xmlns:a16="http://schemas.microsoft.com/office/drawing/2014/main" id="{00000000-0008-0000-0D00-0000E3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4" name="正方形/長方形 483">
          <a:extLst>
            <a:ext uri="{FF2B5EF4-FFF2-40B4-BE49-F238E27FC236}">
              <a16:creationId xmlns:a16="http://schemas.microsoft.com/office/drawing/2014/main" id="{00000000-0008-0000-0D00-0000E4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5" name="正方形/長方形 484">
          <a:extLst>
            <a:ext uri="{FF2B5EF4-FFF2-40B4-BE49-F238E27FC236}">
              <a16:creationId xmlns:a16="http://schemas.microsoft.com/office/drawing/2014/main" id="{00000000-0008-0000-0D00-0000E5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6" name="正方形/長方形 485">
          <a:extLst>
            <a:ext uri="{FF2B5EF4-FFF2-40B4-BE49-F238E27FC236}">
              <a16:creationId xmlns:a16="http://schemas.microsoft.com/office/drawing/2014/main" id="{00000000-0008-0000-0D00-0000E6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7" name="正方形/長方形 486">
          <a:extLst>
            <a:ext uri="{FF2B5EF4-FFF2-40B4-BE49-F238E27FC236}">
              <a16:creationId xmlns:a16="http://schemas.microsoft.com/office/drawing/2014/main" id="{00000000-0008-0000-0D00-0000E7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8" name="正方形/長方形 487">
          <a:extLst>
            <a:ext uri="{FF2B5EF4-FFF2-40B4-BE49-F238E27FC236}">
              <a16:creationId xmlns:a16="http://schemas.microsoft.com/office/drawing/2014/main" id="{00000000-0008-0000-0D00-0000E8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9" name="正方形/長方形 488">
          <a:extLst>
            <a:ext uri="{FF2B5EF4-FFF2-40B4-BE49-F238E27FC236}">
              <a16:creationId xmlns:a16="http://schemas.microsoft.com/office/drawing/2014/main" id="{00000000-0008-0000-0D00-0000E9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0" name="正方形/長方形 489">
          <a:extLst>
            <a:ext uri="{FF2B5EF4-FFF2-40B4-BE49-F238E27FC236}">
              <a16:creationId xmlns:a16="http://schemas.microsoft.com/office/drawing/2014/main" id="{00000000-0008-0000-0D00-0000EA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91" name="正方形/長方形 490">
          <a:extLst>
            <a:ext uri="{FF2B5EF4-FFF2-40B4-BE49-F238E27FC236}">
              <a16:creationId xmlns:a16="http://schemas.microsoft.com/office/drawing/2014/main" id="{00000000-0008-0000-0D00-0000EB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2" name="正方形/長方形 491">
          <a:extLst>
            <a:ext uri="{FF2B5EF4-FFF2-40B4-BE49-F238E27FC236}">
              <a16:creationId xmlns:a16="http://schemas.microsoft.com/office/drawing/2014/main" id="{00000000-0008-0000-0D00-0000EC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3" name="正方形/長方形 492">
          <a:extLst>
            <a:ext uri="{FF2B5EF4-FFF2-40B4-BE49-F238E27FC236}">
              <a16:creationId xmlns:a16="http://schemas.microsoft.com/office/drawing/2014/main" id="{00000000-0008-0000-0D00-0000ED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4" name="正方形/長方形 493">
          <a:extLst>
            <a:ext uri="{FF2B5EF4-FFF2-40B4-BE49-F238E27FC236}">
              <a16:creationId xmlns:a16="http://schemas.microsoft.com/office/drawing/2014/main" id="{00000000-0008-0000-0D00-0000EE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5" name="正方形/長方形 494">
          <a:extLst>
            <a:ext uri="{FF2B5EF4-FFF2-40B4-BE49-F238E27FC236}">
              <a16:creationId xmlns:a16="http://schemas.microsoft.com/office/drawing/2014/main" id="{00000000-0008-0000-0D00-0000EF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6" name="正方形/長方形 495">
          <a:extLst>
            <a:ext uri="{FF2B5EF4-FFF2-40B4-BE49-F238E27FC236}">
              <a16:creationId xmlns:a16="http://schemas.microsoft.com/office/drawing/2014/main" id="{00000000-0008-0000-0D00-0000F0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7" name="正方形/長方形 496">
          <a:extLst>
            <a:ext uri="{FF2B5EF4-FFF2-40B4-BE49-F238E27FC236}">
              <a16:creationId xmlns:a16="http://schemas.microsoft.com/office/drawing/2014/main" id="{00000000-0008-0000-0D00-0000F1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8" name="正方形/長方形 497">
          <a:extLst>
            <a:ext uri="{FF2B5EF4-FFF2-40B4-BE49-F238E27FC236}">
              <a16:creationId xmlns:a16="http://schemas.microsoft.com/office/drawing/2014/main" id="{00000000-0008-0000-0D00-0000F2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99" name="正方形/長方形 498">
          <a:extLst>
            <a:ext uri="{FF2B5EF4-FFF2-40B4-BE49-F238E27FC236}">
              <a16:creationId xmlns:a16="http://schemas.microsoft.com/office/drawing/2014/main" id="{00000000-0008-0000-0D00-0000F3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0" name="正方形/長方形 499">
          <a:extLst>
            <a:ext uri="{FF2B5EF4-FFF2-40B4-BE49-F238E27FC236}">
              <a16:creationId xmlns:a16="http://schemas.microsoft.com/office/drawing/2014/main" id="{00000000-0008-0000-0D00-0000F4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1" name="正方形/長方形 500">
          <a:extLst>
            <a:ext uri="{FF2B5EF4-FFF2-40B4-BE49-F238E27FC236}">
              <a16:creationId xmlns:a16="http://schemas.microsoft.com/office/drawing/2014/main" id="{00000000-0008-0000-0D00-0000F5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2" name="正方形/長方形 501">
          <a:extLst>
            <a:ext uri="{FF2B5EF4-FFF2-40B4-BE49-F238E27FC236}">
              <a16:creationId xmlns:a16="http://schemas.microsoft.com/office/drawing/2014/main" id="{00000000-0008-0000-0D00-0000F6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3" name="正方形/長方形 502">
          <a:extLst>
            <a:ext uri="{FF2B5EF4-FFF2-40B4-BE49-F238E27FC236}">
              <a16:creationId xmlns:a16="http://schemas.microsoft.com/office/drawing/2014/main" id="{00000000-0008-0000-0D00-0000F7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4" name="正方形/長方形 503">
          <a:extLst>
            <a:ext uri="{FF2B5EF4-FFF2-40B4-BE49-F238E27FC236}">
              <a16:creationId xmlns:a16="http://schemas.microsoft.com/office/drawing/2014/main" id="{00000000-0008-0000-0D00-0000F8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5" name="正方形/長方形 504">
          <a:extLst>
            <a:ext uri="{FF2B5EF4-FFF2-40B4-BE49-F238E27FC236}">
              <a16:creationId xmlns:a16="http://schemas.microsoft.com/office/drawing/2014/main" id="{00000000-0008-0000-0D00-0000F9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6" name="正方形/長方形 505">
          <a:extLst>
            <a:ext uri="{FF2B5EF4-FFF2-40B4-BE49-F238E27FC236}">
              <a16:creationId xmlns:a16="http://schemas.microsoft.com/office/drawing/2014/main" id="{00000000-0008-0000-0D00-0000FA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7" name="テキスト ボックス 506">
          <a:extLst>
            <a:ext uri="{FF2B5EF4-FFF2-40B4-BE49-F238E27FC236}">
              <a16:creationId xmlns:a16="http://schemas.microsoft.com/office/drawing/2014/main" id="{00000000-0008-0000-0D00-0000FB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8" name="直線コネクタ 507">
          <a:extLst>
            <a:ext uri="{FF2B5EF4-FFF2-40B4-BE49-F238E27FC236}">
              <a16:creationId xmlns:a16="http://schemas.microsoft.com/office/drawing/2014/main" id="{00000000-0008-0000-0D00-0000FC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09" name="テキスト ボックス 508">
          <a:extLst>
            <a:ext uri="{FF2B5EF4-FFF2-40B4-BE49-F238E27FC236}">
              <a16:creationId xmlns:a16="http://schemas.microsoft.com/office/drawing/2014/main" id="{00000000-0008-0000-0D00-0000FD01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10" name="直線コネクタ 509">
          <a:extLst>
            <a:ext uri="{FF2B5EF4-FFF2-40B4-BE49-F238E27FC236}">
              <a16:creationId xmlns:a16="http://schemas.microsoft.com/office/drawing/2014/main" id="{00000000-0008-0000-0D00-0000FE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1" name="テキスト ボックス 510">
          <a:extLst>
            <a:ext uri="{FF2B5EF4-FFF2-40B4-BE49-F238E27FC236}">
              <a16:creationId xmlns:a16="http://schemas.microsoft.com/office/drawing/2014/main" id="{00000000-0008-0000-0D00-0000FF01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2" name="直線コネクタ 511">
          <a:extLst>
            <a:ext uri="{FF2B5EF4-FFF2-40B4-BE49-F238E27FC236}">
              <a16:creationId xmlns:a16="http://schemas.microsoft.com/office/drawing/2014/main" id="{00000000-0008-0000-0D00-00000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3" name="テキスト ボックス 512">
          <a:extLst>
            <a:ext uri="{FF2B5EF4-FFF2-40B4-BE49-F238E27FC236}">
              <a16:creationId xmlns:a16="http://schemas.microsoft.com/office/drawing/2014/main" id="{00000000-0008-0000-0D00-00000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4" name="直線コネクタ 513">
          <a:extLst>
            <a:ext uri="{FF2B5EF4-FFF2-40B4-BE49-F238E27FC236}">
              <a16:creationId xmlns:a16="http://schemas.microsoft.com/office/drawing/2014/main" id="{00000000-0008-0000-0D00-00000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5" name="テキスト ボックス 514">
          <a:extLst>
            <a:ext uri="{FF2B5EF4-FFF2-40B4-BE49-F238E27FC236}">
              <a16:creationId xmlns:a16="http://schemas.microsoft.com/office/drawing/2014/main" id="{00000000-0008-0000-0D00-00000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16" name="直線コネクタ 515">
          <a:extLst>
            <a:ext uri="{FF2B5EF4-FFF2-40B4-BE49-F238E27FC236}">
              <a16:creationId xmlns:a16="http://schemas.microsoft.com/office/drawing/2014/main" id="{00000000-0008-0000-0D00-00000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D00-00000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18" name="直線コネクタ 517">
          <a:extLst>
            <a:ext uri="{FF2B5EF4-FFF2-40B4-BE49-F238E27FC236}">
              <a16:creationId xmlns:a16="http://schemas.microsoft.com/office/drawing/2014/main" id="{00000000-0008-0000-0D00-00000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19" name="テキスト ボックス 518">
          <a:extLst>
            <a:ext uri="{FF2B5EF4-FFF2-40B4-BE49-F238E27FC236}">
              <a16:creationId xmlns:a16="http://schemas.microsoft.com/office/drawing/2014/main" id="{00000000-0008-0000-0D00-000007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0" name="直線コネクタ 519">
          <a:extLst>
            <a:ext uri="{FF2B5EF4-FFF2-40B4-BE49-F238E27FC236}">
              <a16:creationId xmlns:a16="http://schemas.microsoft.com/office/drawing/2014/main" id="{00000000-0008-0000-0D00-00000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1" name="テキスト ボックス 520">
          <a:extLst>
            <a:ext uri="{FF2B5EF4-FFF2-40B4-BE49-F238E27FC236}">
              <a16:creationId xmlns:a16="http://schemas.microsoft.com/office/drawing/2014/main" id="{00000000-0008-0000-0D00-000009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2" name="【公民館】&#10;有形固定資産減価償却率グラフ枠">
          <a:extLst>
            <a:ext uri="{FF2B5EF4-FFF2-40B4-BE49-F238E27FC236}">
              <a16:creationId xmlns:a16="http://schemas.microsoft.com/office/drawing/2014/main" id="{00000000-0008-0000-0D00-00000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523" name="直線コネクタ 522">
          <a:extLst>
            <a:ext uri="{FF2B5EF4-FFF2-40B4-BE49-F238E27FC236}">
              <a16:creationId xmlns:a16="http://schemas.microsoft.com/office/drawing/2014/main" id="{00000000-0008-0000-0D00-00000B020000}"/>
            </a:ext>
          </a:extLst>
        </xdr:cNvPr>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24" name="【公民館】&#10;有形固定資産減価償却率最小値テキスト">
          <a:extLst>
            <a:ext uri="{FF2B5EF4-FFF2-40B4-BE49-F238E27FC236}">
              <a16:creationId xmlns:a16="http://schemas.microsoft.com/office/drawing/2014/main" id="{00000000-0008-0000-0D00-00000C020000}"/>
            </a:ext>
          </a:extLst>
        </xdr:cNvPr>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25" name="直線コネクタ 524">
          <a:extLst>
            <a:ext uri="{FF2B5EF4-FFF2-40B4-BE49-F238E27FC236}">
              <a16:creationId xmlns:a16="http://schemas.microsoft.com/office/drawing/2014/main" id="{00000000-0008-0000-0D00-00000D020000}"/>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526" name="【公民館】&#10;有形固定資産減価償却率最大値テキスト">
          <a:extLst>
            <a:ext uri="{FF2B5EF4-FFF2-40B4-BE49-F238E27FC236}">
              <a16:creationId xmlns:a16="http://schemas.microsoft.com/office/drawing/2014/main" id="{00000000-0008-0000-0D00-00000E020000}"/>
            </a:ext>
          </a:extLst>
        </xdr:cNvPr>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527" name="直線コネクタ 526">
          <a:extLst>
            <a:ext uri="{FF2B5EF4-FFF2-40B4-BE49-F238E27FC236}">
              <a16:creationId xmlns:a16="http://schemas.microsoft.com/office/drawing/2014/main" id="{00000000-0008-0000-0D00-00000F020000}"/>
            </a:ext>
          </a:extLst>
        </xdr:cNvPr>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528" name="【公民館】&#10;有形固定資産減価償却率平均値テキスト">
          <a:extLst>
            <a:ext uri="{FF2B5EF4-FFF2-40B4-BE49-F238E27FC236}">
              <a16:creationId xmlns:a16="http://schemas.microsoft.com/office/drawing/2014/main" id="{00000000-0008-0000-0D00-000010020000}"/>
            </a:ext>
          </a:extLst>
        </xdr:cNvPr>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529" name="フローチャート : 判断 528">
          <a:extLst>
            <a:ext uri="{FF2B5EF4-FFF2-40B4-BE49-F238E27FC236}">
              <a16:creationId xmlns:a16="http://schemas.microsoft.com/office/drawing/2014/main" id="{00000000-0008-0000-0D00-000011020000}"/>
            </a:ext>
          </a:extLst>
        </xdr:cNvPr>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530" name="フローチャート : 判断 529">
          <a:extLst>
            <a:ext uri="{FF2B5EF4-FFF2-40B4-BE49-F238E27FC236}">
              <a16:creationId xmlns:a16="http://schemas.microsoft.com/office/drawing/2014/main" id="{00000000-0008-0000-0D00-000012020000}"/>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00000000-0008-0000-0D00-00001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0000000-0008-0000-0D00-00001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D00-00001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D00-00001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D00-00001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42545</xdr:rowOff>
    </xdr:from>
    <xdr:to>
      <xdr:col>23</xdr:col>
      <xdr:colOff>568325</xdr:colOff>
      <xdr:row>102</xdr:row>
      <xdr:rowOff>144145</xdr:rowOff>
    </xdr:to>
    <xdr:sp macro="" textlink="">
      <xdr:nvSpPr>
        <xdr:cNvPr id="536" name="円/楕円 535">
          <a:extLst>
            <a:ext uri="{FF2B5EF4-FFF2-40B4-BE49-F238E27FC236}">
              <a16:creationId xmlns:a16="http://schemas.microsoft.com/office/drawing/2014/main" id="{00000000-0008-0000-0D00-000018020000}"/>
            </a:ext>
          </a:extLst>
        </xdr:cNvPr>
        <xdr:cNvSpPr/>
      </xdr:nvSpPr>
      <xdr:spPr>
        <a:xfrm>
          <a:off x="162687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65422</xdr:rowOff>
    </xdr:from>
    <xdr:ext cx="405111" cy="259045"/>
    <xdr:sp macro="" textlink="">
      <xdr:nvSpPr>
        <xdr:cNvPr id="537" name="【公民館】&#10;有形固定資産減価償却率該当値テキスト">
          <a:extLst>
            <a:ext uri="{FF2B5EF4-FFF2-40B4-BE49-F238E27FC236}">
              <a16:creationId xmlns:a16="http://schemas.microsoft.com/office/drawing/2014/main" id="{00000000-0008-0000-0D00-000019020000}"/>
            </a:ext>
          </a:extLst>
        </xdr:cNvPr>
        <xdr:cNvSpPr txBox="1"/>
      </xdr:nvSpPr>
      <xdr:spPr>
        <a:xfrm>
          <a:off x="16408400"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61595</xdr:rowOff>
    </xdr:from>
    <xdr:to>
      <xdr:col>22</xdr:col>
      <xdr:colOff>415925</xdr:colOff>
      <xdr:row>102</xdr:row>
      <xdr:rowOff>163195</xdr:rowOff>
    </xdr:to>
    <xdr:sp macro="" textlink="">
      <xdr:nvSpPr>
        <xdr:cNvPr id="538" name="円/楕円 537">
          <a:extLst>
            <a:ext uri="{FF2B5EF4-FFF2-40B4-BE49-F238E27FC236}">
              <a16:creationId xmlns:a16="http://schemas.microsoft.com/office/drawing/2014/main" id="{00000000-0008-0000-0D00-00001A020000}"/>
            </a:ext>
          </a:extLst>
        </xdr:cNvPr>
        <xdr:cNvSpPr/>
      </xdr:nvSpPr>
      <xdr:spPr>
        <a:xfrm>
          <a:off x="15430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93345</xdr:rowOff>
    </xdr:from>
    <xdr:to>
      <xdr:col>23</xdr:col>
      <xdr:colOff>517525</xdr:colOff>
      <xdr:row>102</xdr:row>
      <xdr:rowOff>112395</xdr:rowOff>
    </xdr:to>
    <xdr:cxnSp macro="">
      <xdr:nvCxnSpPr>
        <xdr:cNvPr id="539" name="直線コネクタ 538">
          <a:extLst>
            <a:ext uri="{FF2B5EF4-FFF2-40B4-BE49-F238E27FC236}">
              <a16:creationId xmlns:a16="http://schemas.microsoft.com/office/drawing/2014/main" id="{00000000-0008-0000-0D00-00001B020000}"/>
            </a:ext>
          </a:extLst>
        </xdr:cNvPr>
        <xdr:cNvCxnSpPr/>
      </xdr:nvCxnSpPr>
      <xdr:spPr>
        <a:xfrm flipV="1">
          <a:off x="15481300" y="175812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135272</xdr:rowOff>
    </xdr:from>
    <xdr:ext cx="405111" cy="259045"/>
    <xdr:sp macro="" textlink="">
      <xdr:nvSpPr>
        <xdr:cNvPr id="540" name="n_1aveValue【公民館】&#10;有形固定資産減価償却率">
          <a:extLst>
            <a:ext uri="{FF2B5EF4-FFF2-40B4-BE49-F238E27FC236}">
              <a16:creationId xmlns:a16="http://schemas.microsoft.com/office/drawing/2014/main" id="{00000000-0008-0000-0D00-00001C020000}"/>
            </a:ext>
          </a:extLst>
        </xdr:cNvPr>
        <xdr:cNvSpPr txBox="1"/>
      </xdr:nvSpPr>
      <xdr:spPr>
        <a:xfrm>
          <a:off x="15266043"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8272</xdr:rowOff>
    </xdr:from>
    <xdr:ext cx="405111" cy="259045"/>
    <xdr:sp macro="" textlink="">
      <xdr:nvSpPr>
        <xdr:cNvPr id="541" name="n_1mainValue【公民館】&#10;有形固定資産減価償却率">
          <a:extLst>
            <a:ext uri="{FF2B5EF4-FFF2-40B4-BE49-F238E27FC236}">
              <a16:creationId xmlns:a16="http://schemas.microsoft.com/office/drawing/2014/main" id="{00000000-0008-0000-0D00-00001D020000}"/>
            </a:ext>
          </a:extLst>
        </xdr:cNvPr>
        <xdr:cNvSpPr txBox="1"/>
      </xdr:nvSpPr>
      <xdr:spPr>
        <a:xfrm>
          <a:off x="15266043"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2" name="正方形/長方形 541">
          <a:extLst>
            <a:ext uri="{FF2B5EF4-FFF2-40B4-BE49-F238E27FC236}">
              <a16:creationId xmlns:a16="http://schemas.microsoft.com/office/drawing/2014/main" id="{00000000-0008-0000-0D00-00001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3" name="正方形/長方形 542">
          <a:extLst>
            <a:ext uri="{FF2B5EF4-FFF2-40B4-BE49-F238E27FC236}">
              <a16:creationId xmlns:a16="http://schemas.microsoft.com/office/drawing/2014/main" id="{00000000-0008-0000-0D00-00001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4" name="正方形/長方形 543">
          <a:extLst>
            <a:ext uri="{FF2B5EF4-FFF2-40B4-BE49-F238E27FC236}">
              <a16:creationId xmlns:a16="http://schemas.microsoft.com/office/drawing/2014/main" id="{00000000-0008-0000-0D00-00002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5" name="正方形/長方形 544">
          <a:extLst>
            <a:ext uri="{FF2B5EF4-FFF2-40B4-BE49-F238E27FC236}">
              <a16:creationId xmlns:a16="http://schemas.microsoft.com/office/drawing/2014/main" id="{00000000-0008-0000-0D00-00002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6" name="正方形/長方形 545">
          <a:extLst>
            <a:ext uri="{FF2B5EF4-FFF2-40B4-BE49-F238E27FC236}">
              <a16:creationId xmlns:a16="http://schemas.microsoft.com/office/drawing/2014/main" id="{00000000-0008-0000-0D00-00002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7" name="正方形/長方形 546">
          <a:extLst>
            <a:ext uri="{FF2B5EF4-FFF2-40B4-BE49-F238E27FC236}">
              <a16:creationId xmlns:a16="http://schemas.microsoft.com/office/drawing/2014/main" id="{00000000-0008-0000-0D00-00002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8" name="正方形/長方形 547">
          <a:extLst>
            <a:ext uri="{FF2B5EF4-FFF2-40B4-BE49-F238E27FC236}">
              <a16:creationId xmlns:a16="http://schemas.microsoft.com/office/drawing/2014/main" id="{00000000-0008-0000-0D00-00002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9" name="正方形/長方形 548">
          <a:extLst>
            <a:ext uri="{FF2B5EF4-FFF2-40B4-BE49-F238E27FC236}">
              <a16:creationId xmlns:a16="http://schemas.microsoft.com/office/drawing/2014/main" id="{00000000-0008-0000-0D00-00002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0" name="テキスト ボックス 549">
          <a:extLst>
            <a:ext uri="{FF2B5EF4-FFF2-40B4-BE49-F238E27FC236}">
              <a16:creationId xmlns:a16="http://schemas.microsoft.com/office/drawing/2014/main" id="{00000000-0008-0000-0D00-00002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1" name="直線コネクタ 550">
          <a:extLst>
            <a:ext uri="{FF2B5EF4-FFF2-40B4-BE49-F238E27FC236}">
              <a16:creationId xmlns:a16="http://schemas.microsoft.com/office/drawing/2014/main" id="{00000000-0008-0000-0D00-00002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52" name="直線コネクタ 551">
          <a:extLst>
            <a:ext uri="{FF2B5EF4-FFF2-40B4-BE49-F238E27FC236}">
              <a16:creationId xmlns:a16="http://schemas.microsoft.com/office/drawing/2014/main" id="{00000000-0008-0000-0D00-00002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3" name="テキスト ボックス 552">
          <a:extLst>
            <a:ext uri="{FF2B5EF4-FFF2-40B4-BE49-F238E27FC236}">
              <a16:creationId xmlns:a16="http://schemas.microsoft.com/office/drawing/2014/main" id="{00000000-0008-0000-0D00-00002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4" name="直線コネクタ 553">
          <a:extLst>
            <a:ext uri="{FF2B5EF4-FFF2-40B4-BE49-F238E27FC236}">
              <a16:creationId xmlns:a16="http://schemas.microsoft.com/office/drawing/2014/main" id="{00000000-0008-0000-0D00-00002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5" name="テキスト ボックス 554">
          <a:extLst>
            <a:ext uri="{FF2B5EF4-FFF2-40B4-BE49-F238E27FC236}">
              <a16:creationId xmlns:a16="http://schemas.microsoft.com/office/drawing/2014/main" id="{00000000-0008-0000-0D00-00002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6" name="直線コネクタ 555">
          <a:extLst>
            <a:ext uri="{FF2B5EF4-FFF2-40B4-BE49-F238E27FC236}">
              <a16:creationId xmlns:a16="http://schemas.microsoft.com/office/drawing/2014/main" id="{00000000-0008-0000-0D00-00002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7" name="テキスト ボックス 556">
          <a:extLst>
            <a:ext uri="{FF2B5EF4-FFF2-40B4-BE49-F238E27FC236}">
              <a16:creationId xmlns:a16="http://schemas.microsoft.com/office/drawing/2014/main" id="{00000000-0008-0000-0D00-00002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8" name="直線コネクタ 557">
          <a:extLst>
            <a:ext uri="{FF2B5EF4-FFF2-40B4-BE49-F238E27FC236}">
              <a16:creationId xmlns:a16="http://schemas.microsoft.com/office/drawing/2014/main" id="{00000000-0008-0000-0D00-00002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9" name="テキスト ボックス 558">
          <a:extLst>
            <a:ext uri="{FF2B5EF4-FFF2-40B4-BE49-F238E27FC236}">
              <a16:creationId xmlns:a16="http://schemas.microsoft.com/office/drawing/2014/main" id="{00000000-0008-0000-0D00-00002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60" name="直線コネクタ 559">
          <a:extLst>
            <a:ext uri="{FF2B5EF4-FFF2-40B4-BE49-F238E27FC236}">
              <a16:creationId xmlns:a16="http://schemas.microsoft.com/office/drawing/2014/main" id="{00000000-0008-0000-0D00-00003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1" name="テキスト ボックス 560">
          <a:extLst>
            <a:ext uri="{FF2B5EF4-FFF2-40B4-BE49-F238E27FC236}">
              <a16:creationId xmlns:a16="http://schemas.microsoft.com/office/drawing/2014/main" id="{00000000-0008-0000-0D00-00003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2" name="直線コネクタ 561">
          <a:extLst>
            <a:ext uri="{FF2B5EF4-FFF2-40B4-BE49-F238E27FC236}">
              <a16:creationId xmlns:a16="http://schemas.microsoft.com/office/drawing/2014/main" id="{00000000-0008-0000-0D00-00003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3" name="テキスト ボックス 562">
          <a:extLst>
            <a:ext uri="{FF2B5EF4-FFF2-40B4-BE49-F238E27FC236}">
              <a16:creationId xmlns:a16="http://schemas.microsoft.com/office/drawing/2014/main" id="{00000000-0008-0000-0D00-00003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4" name="【公民館】&#10;一人当たり面積グラフ枠">
          <a:extLst>
            <a:ext uri="{FF2B5EF4-FFF2-40B4-BE49-F238E27FC236}">
              <a16:creationId xmlns:a16="http://schemas.microsoft.com/office/drawing/2014/main" id="{00000000-0008-0000-0D00-00003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565" name="直線コネクタ 564">
          <a:extLst>
            <a:ext uri="{FF2B5EF4-FFF2-40B4-BE49-F238E27FC236}">
              <a16:creationId xmlns:a16="http://schemas.microsoft.com/office/drawing/2014/main" id="{00000000-0008-0000-0D00-000035020000}"/>
            </a:ext>
          </a:extLst>
        </xdr:cNvPr>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566" name="【公民館】&#10;一人当たり面積最小値テキスト">
          <a:extLst>
            <a:ext uri="{FF2B5EF4-FFF2-40B4-BE49-F238E27FC236}">
              <a16:creationId xmlns:a16="http://schemas.microsoft.com/office/drawing/2014/main" id="{00000000-0008-0000-0D00-000036020000}"/>
            </a:ext>
          </a:extLst>
        </xdr:cNvPr>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567" name="直線コネクタ 566">
          <a:extLst>
            <a:ext uri="{FF2B5EF4-FFF2-40B4-BE49-F238E27FC236}">
              <a16:creationId xmlns:a16="http://schemas.microsoft.com/office/drawing/2014/main" id="{00000000-0008-0000-0D00-000037020000}"/>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568" name="【公民館】&#10;一人当たり面積最大値テキスト">
          <a:extLst>
            <a:ext uri="{FF2B5EF4-FFF2-40B4-BE49-F238E27FC236}">
              <a16:creationId xmlns:a16="http://schemas.microsoft.com/office/drawing/2014/main" id="{00000000-0008-0000-0D00-000038020000}"/>
            </a:ext>
          </a:extLst>
        </xdr:cNvPr>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569" name="直線コネクタ 568">
          <a:extLst>
            <a:ext uri="{FF2B5EF4-FFF2-40B4-BE49-F238E27FC236}">
              <a16:creationId xmlns:a16="http://schemas.microsoft.com/office/drawing/2014/main" id="{00000000-0008-0000-0D00-000039020000}"/>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17797</xdr:rowOff>
    </xdr:from>
    <xdr:ext cx="469744" cy="259045"/>
    <xdr:sp macro="" textlink="">
      <xdr:nvSpPr>
        <xdr:cNvPr id="570" name="【公民館】&#10;一人当たり面積平均値テキスト">
          <a:extLst>
            <a:ext uri="{FF2B5EF4-FFF2-40B4-BE49-F238E27FC236}">
              <a16:creationId xmlns:a16="http://schemas.microsoft.com/office/drawing/2014/main" id="{00000000-0008-0000-0D00-00003A020000}"/>
            </a:ext>
          </a:extLst>
        </xdr:cNvPr>
        <xdr:cNvSpPr txBox="1"/>
      </xdr:nvSpPr>
      <xdr:spPr>
        <a:xfrm>
          <a:off x="22250400" y="1802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571" name="フローチャート : 判断 570">
          <a:extLst>
            <a:ext uri="{FF2B5EF4-FFF2-40B4-BE49-F238E27FC236}">
              <a16:creationId xmlns:a16="http://schemas.microsoft.com/office/drawing/2014/main" id="{00000000-0008-0000-0D00-00003B020000}"/>
            </a:ext>
          </a:extLst>
        </xdr:cNvPr>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572" name="フローチャート : 判断 571">
          <a:extLst>
            <a:ext uri="{FF2B5EF4-FFF2-40B4-BE49-F238E27FC236}">
              <a16:creationId xmlns:a16="http://schemas.microsoft.com/office/drawing/2014/main" id="{00000000-0008-0000-0D00-00003C020000}"/>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D00-00003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D00-00003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D00-00003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D00-00004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D00-00004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59689</xdr:rowOff>
    </xdr:from>
    <xdr:to>
      <xdr:col>32</xdr:col>
      <xdr:colOff>238125</xdr:colOff>
      <xdr:row>107</xdr:row>
      <xdr:rowOff>161289</xdr:rowOff>
    </xdr:to>
    <xdr:sp macro="" textlink="">
      <xdr:nvSpPr>
        <xdr:cNvPr id="578" name="円/楕円 577">
          <a:extLst>
            <a:ext uri="{FF2B5EF4-FFF2-40B4-BE49-F238E27FC236}">
              <a16:creationId xmlns:a16="http://schemas.microsoft.com/office/drawing/2014/main" id="{00000000-0008-0000-0D00-000042020000}"/>
            </a:ext>
          </a:extLst>
        </xdr:cNvPr>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38116</xdr:rowOff>
    </xdr:from>
    <xdr:ext cx="469744" cy="259045"/>
    <xdr:sp macro="" textlink="">
      <xdr:nvSpPr>
        <xdr:cNvPr id="579" name="【公民館】&#10;一人当たり面積該当値テキスト">
          <a:extLst>
            <a:ext uri="{FF2B5EF4-FFF2-40B4-BE49-F238E27FC236}">
              <a16:creationId xmlns:a16="http://schemas.microsoft.com/office/drawing/2014/main" id="{00000000-0008-0000-0D00-000043020000}"/>
            </a:ext>
          </a:extLst>
        </xdr:cNvPr>
        <xdr:cNvSpPr txBox="1"/>
      </xdr:nvSpPr>
      <xdr:spPr>
        <a:xfrm>
          <a:off x="222504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59689</xdr:rowOff>
    </xdr:from>
    <xdr:to>
      <xdr:col>31</xdr:col>
      <xdr:colOff>85725</xdr:colOff>
      <xdr:row>107</xdr:row>
      <xdr:rowOff>161289</xdr:rowOff>
    </xdr:to>
    <xdr:sp macro="" textlink="">
      <xdr:nvSpPr>
        <xdr:cNvPr id="580" name="円/楕円 579">
          <a:extLst>
            <a:ext uri="{FF2B5EF4-FFF2-40B4-BE49-F238E27FC236}">
              <a16:creationId xmlns:a16="http://schemas.microsoft.com/office/drawing/2014/main" id="{00000000-0008-0000-0D00-000044020000}"/>
            </a:ext>
          </a:extLst>
        </xdr:cNvPr>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110489</xdr:rowOff>
    </xdr:from>
    <xdr:to>
      <xdr:col>32</xdr:col>
      <xdr:colOff>187325</xdr:colOff>
      <xdr:row>107</xdr:row>
      <xdr:rowOff>110489</xdr:rowOff>
    </xdr:to>
    <xdr:cxnSp macro="">
      <xdr:nvCxnSpPr>
        <xdr:cNvPr id="581" name="直線コネクタ 580">
          <a:extLst>
            <a:ext uri="{FF2B5EF4-FFF2-40B4-BE49-F238E27FC236}">
              <a16:creationId xmlns:a16="http://schemas.microsoft.com/office/drawing/2014/main" id="{00000000-0008-0000-0D00-000045020000}"/>
            </a:ext>
          </a:extLst>
        </xdr:cNvPr>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74947</xdr:rowOff>
    </xdr:from>
    <xdr:ext cx="469744" cy="259045"/>
    <xdr:sp macro="" textlink="">
      <xdr:nvSpPr>
        <xdr:cNvPr id="582" name="n_1aveValue【公民館】&#10;一人当たり面積">
          <a:extLst>
            <a:ext uri="{FF2B5EF4-FFF2-40B4-BE49-F238E27FC236}">
              <a16:creationId xmlns:a16="http://schemas.microsoft.com/office/drawing/2014/main" id="{00000000-0008-0000-0D00-000046020000}"/>
            </a:ext>
          </a:extLst>
        </xdr:cNvPr>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152416</xdr:rowOff>
    </xdr:from>
    <xdr:ext cx="469744" cy="259045"/>
    <xdr:sp macro="" textlink="">
      <xdr:nvSpPr>
        <xdr:cNvPr id="583" name="n_1mainValue【公民館】&#10;一人当たり面積">
          <a:extLst>
            <a:ext uri="{FF2B5EF4-FFF2-40B4-BE49-F238E27FC236}">
              <a16:creationId xmlns:a16="http://schemas.microsoft.com/office/drawing/2014/main" id="{00000000-0008-0000-0D00-000047020000}"/>
            </a:ext>
          </a:extLst>
        </xdr:cNvPr>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4" name="正方形/長方形 583">
          <a:extLst>
            <a:ext uri="{FF2B5EF4-FFF2-40B4-BE49-F238E27FC236}">
              <a16:creationId xmlns:a16="http://schemas.microsoft.com/office/drawing/2014/main" id="{00000000-0008-0000-0D00-00004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5" name="正方形/長方形 584">
          <a:extLst>
            <a:ext uri="{FF2B5EF4-FFF2-40B4-BE49-F238E27FC236}">
              <a16:creationId xmlns:a16="http://schemas.microsoft.com/office/drawing/2014/main" id="{00000000-0008-0000-0D00-00004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6" name="テキスト ボックス 585">
          <a:extLst>
            <a:ext uri="{FF2B5EF4-FFF2-40B4-BE49-F238E27FC236}">
              <a16:creationId xmlns:a16="http://schemas.microsoft.com/office/drawing/2014/main" id="{00000000-0008-0000-0D00-00004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mn-lt"/>
              <a:ea typeface="+mn-ea"/>
              <a:cs typeface="+mn-cs"/>
            </a:rPr>
            <a:t>全体的に類似団体平均と近い数値を示しているが、橋梁トンネルは、平坦な土地が多く、大きな河川が存在しないため資産額が平均を下回っている。</a:t>
          </a:r>
          <a:endParaRPr lang="ja-JP" altLang="ja-JP" sz="1800">
            <a:effectLst/>
          </a:endParaRPr>
        </a:p>
        <a:p>
          <a:r>
            <a:rPr lang="ja-JP" altLang="ja-JP" sz="1400">
              <a:solidFill>
                <a:schemeClr val="dk1"/>
              </a:solidFill>
              <a:effectLst/>
              <a:latin typeface="+mn-lt"/>
              <a:ea typeface="+mn-ea"/>
              <a:cs typeface="+mn-cs"/>
            </a:rPr>
            <a:t>また、公営住宅については、１３住宅のうち７住宅が昭和５０年以前に建設されたもので、老朽化が顕著となっている。現在特に老朽化が進む住宅について入居者の集約化を図り、解体を進めている。一方で、一人当たりの面積についても類似団体と比較して少ない状況にあるため、市民の需要を見極めて必要戸数の維持を行う。</a:t>
          </a:r>
          <a:endParaRPr lang="en-US" altLang="ja-JP" sz="1400">
            <a:solidFill>
              <a:schemeClr val="dk1"/>
            </a:solidFill>
            <a:effectLst/>
            <a:latin typeface="+mn-lt"/>
            <a:ea typeface="+mn-ea"/>
            <a:cs typeface="+mn-cs"/>
          </a:endParaRPr>
        </a:p>
        <a:p>
          <a:r>
            <a:rPr lang="ja-JP" altLang="en-US" sz="1400">
              <a:solidFill>
                <a:schemeClr val="dk1"/>
              </a:solidFill>
              <a:effectLst/>
              <a:latin typeface="+mn-lt"/>
              <a:ea typeface="+mn-ea"/>
              <a:cs typeface="+mn-cs"/>
            </a:rPr>
            <a:t>公民館については、建設から３０年が経過し老朽化が進展しており、今後長期にわたって使用していくためには大規模な改修が必要となってきている。耐震性や環境安全性の面で課題のある施設もあり、別施設への機能移転により建物の廃止を検討している。</a:t>
          </a:r>
          <a:endParaRPr lang="ja-JP" altLang="ja-JP" sz="1800">
            <a:effectLst/>
          </a:endParaRPr>
        </a:p>
        <a:p>
          <a:r>
            <a:rPr kumimoji="1" lang="ja-JP" altLang="ja-JP" sz="1400">
              <a:solidFill>
                <a:schemeClr val="dk1"/>
              </a:solidFill>
              <a:effectLst/>
              <a:latin typeface="+mn-lt"/>
              <a:ea typeface="+mn-ea"/>
              <a:cs typeface="+mn-cs"/>
            </a:rPr>
            <a:t>施設を取捨選択し、維持管理すべき資産に必要な財源を確保し、廃止が決定した施設については、即時取壊し等の対応ができるよう公共施設等施設整備基金の積立を計画的に行う。</a:t>
          </a:r>
          <a:endParaRPr kumimoji="1" lang="ja-JP" altLang="en-US" sz="16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67,267
65,926
130.45
33,351,721
31,691,129
1,572,054
18,007,081
28,202,252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E00-00003A000000}"/>
            </a:ext>
          </a:extLst>
        </xdr:cNvPr>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0E00-00003C000000}"/>
            </a:ext>
          </a:extLst>
        </xdr:cNvPr>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E00-00003E000000}"/>
            </a:ext>
          </a:extLst>
        </xdr:cNvPr>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a:extLst>
            <a:ext uri="{FF2B5EF4-FFF2-40B4-BE49-F238E27FC236}">
              <a16:creationId xmlns:a16="http://schemas.microsoft.com/office/drawing/2014/main" id="{00000000-0008-0000-0E00-00003F000000}"/>
            </a:ext>
          </a:extLst>
        </xdr:cNvPr>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a:extLst>
            <a:ext uri="{FF2B5EF4-FFF2-40B4-BE49-F238E27FC236}">
              <a16:creationId xmlns:a16="http://schemas.microsoft.com/office/drawing/2014/main" id="{00000000-0008-0000-0E00-000040000000}"/>
            </a:ext>
          </a:extLst>
        </xdr:cNvPr>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154322</xdr:rowOff>
    </xdr:from>
    <xdr:ext cx="405111" cy="259045"/>
    <xdr:sp macro="" textlink="">
      <xdr:nvSpPr>
        <xdr:cNvPr id="65" name="n_1aveValue【図書館】&#10;有形固定資産減価償却率">
          <a:extLst>
            <a:ext uri="{FF2B5EF4-FFF2-40B4-BE49-F238E27FC236}">
              <a16:creationId xmlns:a16="http://schemas.microsoft.com/office/drawing/2014/main" id="{00000000-0008-0000-0E00-000041000000}"/>
            </a:ext>
          </a:extLst>
        </xdr:cNvPr>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6350</xdr:rowOff>
    </xdr:from>
    <xdr:to>
      <xdr:col>6</xdr:col>
      <xdr:colOff>561975</xdr:colOff>
      <xdr:row>33</xdr:row>
      <xdr:rowOff>107950</xdr:rowOff>
    </xdr:to>
    <xdr:sp macro="" textlink="">
      <xdr:nvSpPr>
        <xdr:cNvPr id="71" name="円/楕円 70">
          <a:extLst>
            <a:ext uri="{FF2B5EF4-FFF2-40B4-BE49-F238E27FC236}">
              <a16:creationId xmlns:a16="http://schemas.microsoft.com/office/drawing/2014/main" id="{00000000-0008-0000-0E00-000047000000}"/>
            </a:ext>
          </a:extLst>
        </xdr:cNvPr>
        <xdr:cNvSpPr/>
      </xdr:nvSpPr>
      <xdr:spPr>
        <a:xfrm>
          <a:off x="4584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130827</xdr:rowOff>
    </xdr:from>
    <xdr:ext cx="469744" cy="259045"/>
    <xdr:sp macro="" textlink="">
      <xdr:nvSpPr>
        <xdr:cNvPr id="72" name="【図書館】&#10;有形固定資産減価償却率該当値テキスト">
          <a:extLst>
            <a:ext uri="{FF2B5EF4-FFF2-40B4-BE49-F238E27FC236}">
              <a16:creationId xmlns:a16="http://schemas.microsoft.com/office/drawing/2014/main" id="{00000000-0008-0000-0E00-000048000000}"/>
            </a:ext>
          </a:extLst>
        </xdr:cNvPr>
        <xdr:cNvSpPr txBox="1"/>
      </xdr:nvSpPr>
      <xdr:spPr>
        <a:xfrm>
          <a:off x="47244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13970</xdr:rowOff>
    </xdr:from>
    <xdr:to>
      <xdr:col>5</xdr:col>
      <xdr:colOff>409575</xdr:colOff>
      <xdr:row>33</xdr:row>
      <xdr:rowOff>115570</xdr:rowOff>
    </xdr:to>
    <xdr:sp macro="" textlink="">
      <xdr:nvSpPr>
        <xdr:cNvPr id="73" name="円/楕円 72">
          <a:extLst>
            <a:ext uri="{FF2B5EF4-FFF2-40B4-BE49-F238E27FC236}">
              <a16:creationId xmlns:a16="http://schemas.microsoft.com/office/drawing/2014/main" id="{00000000-0008-0000-0E00-000049000000}"/>
            </a:ext>
          </a:extLst>
        </xdr:cNvPr>
        <xdr:cNvSpPr/>
      </xdr:nvSpPr>
      <xdr:spPr>
        <a:xfrm>
          <a:off x="3746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57150</xdr:rowOff>
    </xdr:from>
    <xdr:to>
      <xdr:col>6</xdr:col>
      <xdr:colOff>511175</xdr:colOff>
      <xdr:row>33</xdr:row>
      <xdr:rowOff>64770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flipV="1">
          <a:off x="3797300" y="5715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31</xdr:row>
      <xdr:rowOff>132097</xdr:rowOff>
    </xdr:from>
    <xdr:ext cx="405111" cy="259045"/>
    <xdr:sp macro="" textlink="">
      <xdr:nvSpPr>
        <xdr:cNvPr id="75" name="n_1mainValue【図書館】&#10;有形固定資産減価償却率">
          <a:extLst>
            <a:ext uri="{FF2B5EF4-FFF2-40B4-BE49-F238E27FC236}">
              <a16:creationId xmlns:a16="http://schemas.microsoft.com/office/drawing/2014/main" id="{00000000-0008-0000-0E00-00004B000000}"/>
            </a:ext>
          </a:extLst>
        </xdr:cNvPr>
        <xdr:cNvSpPr txBox="1"/>
      </xdr:nvSpPr>
      <xdr:spPr>
        <a:xfrm>
          <a:off x="3582043"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a:extLst>
            <a:ext uri="{FF2B5EF4-FFF2-40B4-BE49-F238E27FC236}">
              <a16:creationId xmlns:a16="http://schemas.microsoft.com/office/drawing/2014/main" id="{00000000-0008-0000-0E00-00005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8" name="【図書館】&#10;一人当たり面積最小値テキスト">
          <a:extLst>
            <a:ext uri="{FF2B5EF4-FFF2-40B4-BE49-F238E27FC236}">
              <a16:creationId xmlns:a16="http://schemas.microsoft.com/office/drawing/2014/main" id="{00000000-0008-0000-0E00-000062000000}"/>
            </a:ext>
          </a:extLst>
        </xdr:cNvPr>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100" name="【図書館】&#10;一人当たり面積最大値テキスト">
          <a:extLst>
            <a:ext uri="{FF2B5EF4-FFF2-40B4-BE49-F238E27FC236}">
              <a16:creationId xmlns:a16="http://schemas.microsoft.com/office/drawing/2014/main" id="{00000000-0008-0000-0E00-000064000000}"/>
            </a:ext>
          </a:extLst>
        </xdr:cNvPr>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162577</xdr:rowOff>
    </xdr:from>
    <xdr:ext cx="469744" cy="259045"/>
    <xdr:sp macro="" textlink="">
      <xdr:nvSpPr>
        <xdr:cNvPr id="102" name="【図書館】&#10;一人当たり面積平均値テキスト">
          <a:extLst>
            <a:ext uri="{FF2B5EF4-FFF2-40B4-BE49-F238E27FC236}">
              <a16:creationId xmlns:a16="http://schemas.microsoft.com/office/drawing/2014/main" id="{00000000-0008-0000-0E00-000066000000}"/>
            </a:ext>
          </a:extLst>
        </xdr:cNvPr>
        <xdr:cNvSpPr txBox="1"/>
      </xdr:nvSpPr>
      <xdr:spPr>
        <a:xfrm>
          <a:off x="105664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3" name="フローチャート : 判断 102">
          <a:extLst>
            <a:ext uri="{FF2B5EF4-FFF2-40B4-BE49-F238E27FC236}">
              <a16:creationId xmlns:a16="http://schemas.microsoft.com/office/drawing/2014/main" id="{00000000-0008-0000-0E00-000067000000}"/>
            </a:ext>
          </a:extLst>
        </xdr:cNvPr>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4" name="フローチャート : 判断 103">
          <a:extLst>
            <a:ext uri="{FF2B5EF4-FFF2-40B4-BE49-F238E27FC236}">
              <a16:creationId xmlns:a16="http://schemas.microsoft.com/office/drawing/2014/main" id="{00000000-0008-0000-0E00-000068000000}"/>
            </a:ext>
          </a:extLst>
        </xdr:cNvPr>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143527</xdr:rowOff>
    </xdr:from>
    <xdr:ext cx="469744" cy="259045"/>
    <xdr:sp macro="" textlink="">
      <xdr:nvSpPr>
        <xdr:cNvPr id="105" name="n_1aveValue【図書館】&#10;一人当たり面積">
          <a:extLst>
            <a:ext uri="{FF2B5EF4-FFF2-40B4-BE49-F238E27FC236}">
              <a16:creationId xmlns:a16="http://schemas.microsoft.com/office/drawing/2014/main" id="{00000000-0008-0000-0E00-000069000000}"/>
            </a:ext>
          </a:extLst>
        </xdr:cNvPr>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11" name="円/楕円 110">
          <a:extLst>
            <a:ext uri="{FF2B5EF4-FFF2-40B4-BE49-F238E27FC236}">
              <a16:creationId xmlns:a16="http://schemas.microsoft.com/office/drawing/2014/main" id="{00000000-0008-0000-0E00-00006F000000}"/>
            </a:ext>
          </a:extLst>
        </xdr:cNvPr>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3827</xdr:rowOff>
    </xdr:from>
    <xdr:ext cx="469744" cy="259045"/>
    <xdr:sp macro="" textlink="">
      <xdr:nvSpPr>
        <xdr:cNvPr id="112" name="【図書館】&#10;一人当たり面積該当値テキスト">
          <a:extLst>
            <a:ext uri="{FF2B5EF4-FFF2-40B4-BE49-F238E27FC236}">
              <a16:creationId xmlns:a16="http://schemas.microsoft.com/office/drawing/2014/main" id="{00000000-0008-0000-0E00-000070000000}"/>
            </a:ext>
          </a:extLst>
        </xdr:cNvPr>
        <xdr:cNvSpPr txBox="1"/>
      </xdr:nvSpPr>
      <xdr:spPr>
        <a:xfrm>
          <a:off x="105664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25400</xdr:rowOff>
    </xdr:from>
    <xdr:to>
      <xdr:col>14</xdr:col>
      <xdr:colOff>79375</xdr:colOff>
      <xdr:row>38</xdr:row>
      <xdr:rowOff>127000</xdr:rowOff>
    </xdr:to>
    <xdr:sp macro="" textlink="">
      <xdr:nvSpPr>
        <xdr:cNvPr id="113" name="円/楕円 112">
          <a:extLst>
            <a:ext uri="{FF2B5EF4-FFF2-40B4-BE49-F238E27FC236}">
              <a16:creationId xmlns:a16="http://schemas.microsoft.com/office/drawing/2014/main" id="{00000000-0008-0000-0E00-000071000000}"/>
            </a:ext>
          </a:extLst>
        </xdr:cNvPr>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76200</xdr:rowOff>
    </xdr:from>
    <xdr:to>
      <xdr:col>15</xdr:col>
      <xdr:colOff>180975</xdr:colOff>
      <xdr:row>38</xdr:row>
      <xdr:rowOff>76200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118127</xdr:rowOff>
    </xdr:from>
    <xdr:ext cx="469744" cy="259045"/>
    <xdr:sp macro="" textlink="">
      <xdr:nvSpPr>
        <xdr:cNvPr id="115" name="n_1mainValue【図書館】&#10;一人当たり面積">
          <a:extLst>
            <a:ext uri="{FF2B5EF4-FFF2-40B4-BE49-F238E27FC236}">
              <a16:creationId xmlns:a16="http://schemas.microsoft.com/office/drawing/2014/main" id="{00000000-0008-0000-0E00-00007300000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a:extLst>
            <a:ext uri="{FF2B5EF4-FFF2-40B4-BE49-F238E27FC236}">
              <a16:creationId xmlns:a16="http://schemas.microsoft.com/office/drawing/2014/main" id="{00000000-0008-0000-0E00-00008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9" name="【体育館・プール】&#10;有形固定資産減価償却率最小値テキスト">
          <a:extLst>
            <a:ext uri="{FF2B5EF4-FFF2-40B4-BE49-F238E27FC236}">
              <a16:creationId xmlns:a16="http://schemas.microsoft.com/office/drawing/2014/main" id="{00000000-0008-0000-0E00-00008B000000}"/>
            </a:ext>
          </a:extLst>
        </xdr:cNvPr>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41" name="【体育館・プール】&#10;有形固定資産減価償却率最大値テキスト">
          <a:extLst>
            <a:ext uri="{FF2B5EF4-FFF2-40B4-BE49-F238E27FC236}">
              <a16:creationId xmlns:a16="http://schemas.microsoft.com/office/drawing/2014/main" id="{00000000-0008-0000-0E00-00008D000000}"/>
            </a:ext>
          </a:extLst>
        </xdr:cNvPr>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72661</xdr:rowOff>
    </xdr:from>
    <xdr:ext cx="405111" cy="259045"/>
    <xdr:sp macro="" textlink="">
      <xdr:nvSpPr>
        <xdr:cNvPr id="143" name="【体育館・プール】&#10;有形固定資産減価償却率平均値テキスト">
          <a:extLst>
            <a:ext uri="{FF2B5EF4-FFF2-40B4-BE49-F238E27FC236}">
              <a16:creationId xmlns:a16="http://schemas.microsoft.com/office/drawing/2014/main" id="{00000000-0008-0000-0E00-00008F000000}"/>
            </a:ext>
          </a:extLst>
        </xdr:cNvPr>
        <xdr:cNvSpPr txBox="1"/>
      </xdr:nvSpPr>
      <xdr:spPr>
        <a:xfrm>
          <a:off x="4724400" y="1001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44" name="フローチャート : 判断 143">
          <a:extLst>
            <a:ext uri="{FF2B5EF4-FFF2-40B4-BE49-F238E27FC236}">
              <a16:creationId xmlns:a16="http://schemas.microsoft.com/office/drawing/2014/main" id="{00000000-0008-0000-0E00-000090000000}"/>
            </a:ext>
          </a:extLst>
        </xdr:cNvPr>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45" name="フローチャート : 判断 144">
          <a:extLst>
            <a:ext uri="{FF2B5EF4-FFF2-40B4-BE49-F238E27FC236}">
              <a16:creationId xmlns:a16="http://schemas.microsoft.com/office/drawing/2014/main" id="{00000000-0008-0000-0E00-000091000000}"/>
            </a:ext>
          </a:extLst>
        </xdr:cNvPr>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74185</xdr:rowOff>
    </xdr:from>
    <xdr:ext cx="405111" cy="259045"/>
    <xdr:sp macro="" textlink="">
      <xdr:nvSpPr>
        <xdr:cNvPr id="146" name="n_1aveValue【体育館・プール】&#10;有形固定資産減価償却率">
          <a:extLst>
            <a:ext uri="{FF2B5EF4-FFF2-40B4-BE49-F238E27FC236}">
              <a16:creationId xmlns:a16="http://schemas.microsoft.com/office/drawing/2014/main" id="{00000000-0008-0000-0E00-000092000000}"/>
            </a:ext>
          </a:extLst>
        </xdr:cNvPr>
        <xdr:cNvSpPr txBox="1"/>
      </xdr:nvSpPr>
      <xdr:spPr>
        <a:xfrm>
          <a:off x="3582043"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118364</xdr:rowOff>
    </xdr:from>
    <xdr:to>
      <xdr:col>6</xdr:col>
      <xdr:colOff>561975</xdr:colOff>
      <xdr:row>61</xdr:row>
      <xdr:rowOff>48514</xdr:rowOff>
    </xdr:to>
    <xdr:sp macro="" textlink="">
      <xdr:nvSpPr>
        <xdr:cNvPr id="152" name="円/楕円 151">
          <a:extLst>
            <a:ext uri="{FF2B5EF4-FFF2-40B4-BE49-F238E27FC236}">
              <a16:creationId xmlns:a16="http://schemas.microsoft.com/office/drawing/2014/main" id="{00000000-0008-0000-0E00-000098000000}"/>
            </a:ext>
          </a:extLst>
        </xdr:cNvPr>
        <xdr:cNvSpPr/>
      </xdr:nvSpPr>
      <xdr:spPr>
        <a:xfrm>
          <a:off x="45847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96791</xdr:rowOff>
    </xdr:from>
    <xdr:ext cx="405111" cy="259045"/>
    <xdr:sp macro="" textlink="">
      <xdr:nvSpPr>
        <xdr:cNvPr id="153" name="【体育館・プール】&#10;有形固定資産減価償却率該当値テキスト">
          <a:extLst>
            <a:ext uri="{FF2B5EF4-FFF2-40B4-BE49-F238E27FC236}">
              <a16:creationId xmlns:a16="http://schemas.microsoft.com/office/drawing/2014/main" id="{00000000-0008-0000-0E00-000099000000}"/>
            </a:ext>
          </a:extLst>
        </xdr:cNvPr>
        <xdr:cNvSpPr txBox="1"/>
      </xdr:nvSpPr>
      <xdr:spPr>
        <a:xfrm>
          <a:off x="4724400" y="1038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148082</xdr:rowOff>
    </xdr:from>
    <xdr:to>
      <xdr:col>5</xdr:col>
      <xdr:colOff>409575</xdr:colOff>
      <xdr:row>61</xdr:row>
      <xdr:rowOff>78232</xdr:rowOff>
    </xdr:to>
    <xdr:sp macro="" textlink="">
      <xdr:nvSpPr>
        <xdr:cNvPr id="154" name="円/楕円 153">
          <a:extLst>
            <a:ext uri="{FF2B5EF4-FFF2-40B4-BE49-F238E27FC236}">
              <a16:creationId xmlns:a16="http://schemas.microsoft.com/office/drawing/2014/main" id="{00000000-0008-0000-0E00-00009A000000}"/>
            </a:ext>
          </a:extLst>
        </xdr:cNvPr>
        <xdr:cNvSpPr/>
      </xdr:nvSpPr>
      <xdr:spPr>
        <a:xfrm>
          <a:off x="3746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169164</xdr:rowOff>
    </xdr:from>
    <xdr:to>
      <xdr:col>6</xdr:col>
      <xdr:colOff>511175</xdr:colOff>
      <xdr:row>61</xdr:row>
      <xdr:rowOff>27432</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flipV="1">
          <a:off x="3797300" y="1045616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69359</xdr:rowOff>
    </xdr:from>
    <xdr:ext cx="405111" cy="259045"/>
    <xdr:sp macro="" textlink="">
      <xdr:nvSpPr>
        <xdr:cNvPr id="156" name="n_1mainValue【体育館・プール】&#10;有形固定資産減価償却率">
          <a:extLst>
            <a:ext uri="{FF2B5EF4-FFF2-40B4-BE49-F238E27FC236}">
              <a16:creationId xmlns:a16="http://schemas.microsoft.com/office/drawing/2014/main" id="{00000000-0008-0000-0E00-00009C000000}"/>
            </a:ext>
          </a:extLst>
        </xdr:cNvPr>
        <xdr:cNvSpPr txBox="1"/>
      </xdr:nvSpPr>
      <xdr:spPr>
        <a:xfrm>
          <a:off x="3582043"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a:extLst>
            <a:ext uri="{FF2B5EF4-FFF2-40B4-BE49-F238E27FC236}">
              <a16:creationId xmlns:a16="http://schemas.microsoft.com/office/drawing/2014/main" id="{00000000-0008-0000-0E00-0000B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9" name="【体育館・プール】&#10;一人当たり面積最小値テキスト">
          <a:extLst>
            <a:ext uri="{FF2B5EF4-FFF2-40B4-BE49-F238E27FC236}">
              <a16:creationId xmlns:a16="http://schemas.microsoft.com/office/drawing/2014/main" id="{00000000-0008-0000-0E00-0000B3000000}"/>
            </a:ext>
          </a:extLst>
        </xdr:cNvPr>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81" name="【体育館・プール】&#10;一人当たり面積最大値テキスト">
          <a:extLst>
            <a:ext uri="{FF2B5EF4-FFF2-40B4-BE49-F238E27FC236}">
              <a16:creationId xmlns:a16="http://schemas.microsoft.com/office/drawing/2014/main" id="{00000000-0008-0000-0E00-0000B5000000}"/>
            </a:ext>
          </a:extLst>
        </xdr:cNvPr>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168673</xdr:rowOff>
    </xdr:from>
    <xdr:ext cx="469744" cy="259045"/>
    <xdr:sp macro="" textlink="">
      <xdr:nvSpPr>
        <xdr:cNvPr id="183" name="【体育館・プール】&#10;一人当たり面積平均値テキスト">
          <a:extLst>
            <a:ext uri="{FF2B5EF4-FFF2-40B4-BE49-F238E27FC236}">
              <a16:creationId xmlns:a16="http://schemas.microsoft.com/office/drawing/2014/main" id="{00000000-0008-0000-0E00-0000B7000000}"/>
            </a:ext>
          </a:extLst>
        </xdr:cNvPr>
        <xdr:cNvSpPr txBox="1"/>
      </xdr:nvSpPr>
      <xdr:spPr>
        <a:xfrm>
          <a:off x="10566400" y="9941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84" name="フローチャート : 判断 183">
          <a:extLst>
            <a:ext uri="{FF2B5EF4-FFF2-40B4-BE49-F238E27FC236}">
              <a16:creationId xmlns:a16="http://schemas.microsoft.com/office/drawing/2014/main" id="{00000000-0008-0000-0E00-0000B8000000}"/>
            </a:ext>
          </a:extLst>
        </xdr:cNvPr>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85" name="フローチャート : 判断 184">
          <a:extLst>
            <a:ext uri="{FF2B5EF4-FFF2-40B4-BE49-F238E27FC236}">
              <a16:creationId xmlns:a16="http://schemas.microsoft.com/office/drawing/2014/main" id="{00000000-0008-0000-0E00-0000B9000000}"/>
            </a:ext>
          </a:extLst>
        </xdr:cNvPr>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51325</xdr:rowOff>
    </xdr:from>
    <xdr:ext cx="469744" cy="259045"/>
    <xdr:sp macro="" textlink="">
      <xdr:nvSpPr>
        <xdr:cNvPr id="186" name="n_1aveValue【体育館・プール】&#10;一人当たり面積">
          <a:extLst>
            <a:ext uri="{FF2B5EF4-FFF2-40B4-BE49-F238E27FC236}">
              <a16:creationId xmlns:a16="http://schemas.microsoft.com/office/drawing/2014/main" id="{00000000-0008-0000-0E00-0000BA000000}"/>
            </a:ext>
          </a:extLst>
        </xdr:cNvPr>
        <xdr:cNvSpPr txBox="1"/>
      </xdr:nvSpPr>
      <xdr:spPr>
        <a:xfrm>
          <a:off x="9391727" y="98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93218</xdr:rowOff>
    </xdr:from>
    <xdr:to>
      <xdr:col>15</xdr:col>
      <xdr:colOff>231775</xdr:colOff>
      <xdr:row>60</xdr:row>
      <xdr:rowOff>23368</xdr:rowOff>
    </xdr:to>
    <xdr:sp macro="" textlink="">
      <xdr:nvSpPr>
        <xdr:cNvPr id="192" name="円/楕円 191">
          <a:extLst>
            <a:ext uri="{FF2B5EF4-FFF2-40B4-BE49-F238E27FC236}">
              <a16:creationId xmlns:a16="http://schemas.microsoft.com/office/drawing/2014/main" id="{00000000-0008-0000-0E00-0000C0000000}"/>
            </a:ext>
          </a:extLst>
        </xdr:cNvPr>
        <xdr:cNvSpPr/>
      </xdr:nvSpPr>
      <xdr:spPr>
        <a:xfrm>
          <a:off x="104267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71645</xdr:rowOff>
    </xdr:from>
    <xdr:ext cx="469744" cy="259045"/>
    <xdr:sp macro="" textlink="">
      <xdr:nvSpPr>
        <xdr:cNvPr id="193" name="【体育館・プール】&#10;一人当たり面積該当値テキスト">
          <a:extLst>
            <a:ext uri="{FF2B5EF4-FFF2-40B4-BE49-F238E27FC236}">
              <a16:creationId xmlns:a16="http://schemas.microsoft.com/office/drawing/2014/main" id="{00000000-0008-0000-0E00-0000C1000000}"/>
            </a:ext>
          </a:extLst>
        </xdr:cNvPr>
        <xdr:cNvSpPr txBox="1"/>
      </xdr:nvSpPr>
      <xdr:spPr>
        <a:xfrm>
          <a:off x="10566400" y="1018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0.156</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97790</xdr:rowOff>
    </xdr:from>
    <xdr:to>
      <xdr:col>14</xdr:col>
      <xdr:colOff>79375</xdr:colOff>
      <xdr:row>60</xdr:row>
      <xdr:rowOff>27940</xdr:rowOff>
    </xdr:to>
    <xdr:sp macro="" textlink="">
      <xdr:nvSpPr>
        <xdr:cNvPr id="194" name="円/楕円 193">
          <a:extLst>
            <a:ext uri="{FF2B5EF4-FFF2-40B4-BE49-F238E27FC236}">
              <a16:creationId xmlns:a16="http://schemas.microsoft.com/office/drawing/2014/main" id="{00000000-0008-0000-0E00-0000C2000000}"/>
            </a:ext>
          </a:extLst>
        </xdr:cNvPr>
        <xdr:cNvSpPr/>
      </xdr:nvSpPr>
      <xdr:spPr>
        <a:xfrm>
          <a:off x="958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144018</xdr:rowOff>
    </xdr:from>
    <xdr:to>
      <xdr:col>15</xdr:col>
      <xdr:colOff>180975</xdr:colOff>
      <xdr:row>59</xdr:row>
      <xdr:rowOff>148590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9639300" y="102595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19067</xdr:rowOff>
    </xdr:from>
    <xdr:ext cx="469744" cy="259045"/>
    <xdr:sp macro="" textlink="">
      <xdr:nvSpPr>
        <xdr:cNvPr id="196" name="n_1mainValue【体育館・プール】&#10;一人当たり面積">
          <a:extLst>
            <a:ext uri="{FF2B5EF4-FFF2-40B4-BE49-F238E27FC236}">
              <a16:creationId xmlns:a16="http://schemas.microsoft.com/office/drawing/2014/main" id="{00000000-0008-0000-0E00-0000C4000000}"/>
            </a:ext>
          </a:extLst>
        </xdr:cNvPr>
        <xdr:cNvSpPr txBox="1"/>
      </xdr:nvSpPr>
      <xdr:spPr>
        <a:xfrm>
          <a:off x="93917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4" name="【市民会館】&#10;有形固定資産減価償却率グラフ枠">
          <a:extLst>
            <a:ext uri="{FF2B5EF4-FFF2-40B4-BE49-F238E27FC236}">
              <a16:creationId xmlns:a16="http://schemas.microsoft.com/office/drawing/2014/main" id="{00000000-0008-0000-0E00-0000EA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xdr:rowOff>
    </xdr:from>
    <xdr:to>
      <xdr:col>6</xdr:col>
      <xdr:colOff>510540</xdr:colOff>
      <xdr:row>108</xdr:row>
      <xdr:rowOff>156211</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flipV="1">
          <a:off x="4634865" y="17161763"/>
          <a:ext cx="0" cy="15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160038</xdr:rowOff>
    </xdr:from>
    <xdr:ext cx="405111" cy="259045"/>
    <xdr:sp macro="" textlink="">
      <xdr:nvSpPr>
        <xdr:cNvPr id="236" name="【市民会館】&#10;有形固定資産減価償却率最小値テキスト">
          <a:extLst>
            <a:ext uri="{FF2B5EF4-FFF2-40B4-BE49-F238E27FC236}">
              <a16:creationId xmlns:a16="http://schemas.microsoft.com/office/drawing/2014/main" id="{00000000-0008-0000-0E00-0000EC000000}"/>
            </a:ext>
          </a:extLst>
        </xdr:cNvPr>
        <xdr:cNvSpPr txBox="1"/>
      </xdr:nvSpPr>
      <xdr:spPr>
        <a:xfrm>
          <a:off x="4724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108</xdr:row>
      <xdr:rowOff>156211</xdr:rowOff>
    </xdr:from>
    <xdr:to>
      <xdr:col>6</xdr:col>
      <xdr:colOff>600075</xdr:colOff>
      <xdr:row>108</xdr:row>
      <xdr:rowOff>156211</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134890</xdr:rowOff>
    </xdr:from>
    <xdr:ext cx="405111" cy="259045"/>
    <xdr:sp macro="" textlink="">
      <xdr:nvSpPr>
        <xdr:cNvPr id="238" name="【市民会館】&#10;有形固定資産減価償却率最大値テキスト">
          <a:extLst>
            <a:ext uri="{FF2B5EF4-FFF2-40B4-BE49-F238E27FC236}">
              <a16:creationId xmlns:a16="http://schemas.microsoft.com/office/drawing/2014/main" id="{00000000-0008-0000-0E00-0000EE000000}"/>
            </a:ext>
          </a:extLst>
        </xdr:cNvPr>
        <xdr:cNvSpPr txBox="1"/>
      </xdr:nvSpPr>
      <xdr:spPr>
        <a:xfrm>
          <a:off x="47244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100</xdr:row>
      <xdr:rowOff>16763</xdr:rowOff>
    </xdr:from>
    <xdr:to>
      <xdr:col>6</xdr:col>
      <xdr:colOff>600075</xdr:colOff>
      <xdr:row>100</xdr:row>
      <xdr:rowOff>16763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4546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44975</xdr:rowOff>
    </xdr:from>
    <xdr:ext cx="405111" cy="259045"/>
    <xdr:sp macro="" textlink="">
      <xdr:nvSpPr>
        <xdr:cNvPr id="240" name="【市民会館】&#10;有形固定資産減価償却率平均値テキスト">
          <a:extLst>
            <a:ext uri="{FF2B5EF4-FFF2-40B4-BE49-F238E27FC236}">
              <a16:creationId xmlns:a16="http://schemas.microsoft.com/office/drawing/2014/main" id="{00000000-0008-0000-0E00-0000F0000000}"/>
            </a:ext>
          </a:extLst>
        </xdr:cNvPr>
        <xdr:cNvSpPr txBox="1"/>
      </xdr:nvSpPr>
      <xdr:spPr>
        <a:xfrm>
          <a:off x="4724400" y="1770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241" name="フローチャート : 判断 240">
          <a:extLst>
            <a:ext uri="{FF2B5EF4-FFF2-40B4-BE49-F238E27FC236}">
              <a16:creationId xmlns:a16="http://schemas.microsoft.com/office/drawing/2014/main" id="{00000000-0008-0000-0E00-0000F1000000}"/>
            </a:ext>
          </a:extLst>
        </xdr:cNvPr>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105411</xdr:rowOff>
    </xdr:from>
    <xdr:to>
      <xdr:col>5</xdr:col>
      <xdr:colOff>409575</xdr:colOff>
      <xdr:row>104</xdr:row>
      <xdr:rowOff>35561</xdr:rowOff>
    </xdr:to>
    <xdr:sp macro="" textlink="">
      <xdr:nvSpPr>
        <xdr:cNvPr id="242" name="フローチャート : 判断 241">
          <a:extLst>
            <a:ext uri="{FF2B5EF4-FFF2-40B4-BE49-F238E27FC236}">
              <a16:creationId xmlns:a16="http://schemas.microsoft.com/office/drawing/2014/main" id="{00000000-0008-0000-0E00-0000F2000000}"/>
            </a:ext>
          </a:extLst>
        </xdr:cNvPr>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26688</xdr:rowOff>
    </xdr:from>
    <xdr:ext cx="405111" cy="259045"/>
    <xdr:sp macro="" textlink="">
      <xdr:nvSpPr>
        <xdr:cNvPr id="243" name="n_1aveValue【市民会館】&#10;有形固定資産減価償却率">
          <a:extLst>
            <a:ext uri="{FF2B5EF4-FFF2-40B4-BE49-F238E27FC236}">
              <a16:creationId xmlns:a16="http://schemas.microsoft.com/office/drawing/2014/main" id="{00000000-0008-0000-0E00-0000F3000000}"/>
            </a:ext>
          </a:extLst>
        </xdr:cNvPr>
        <xdr:cNvSpPr txBox="1"/>
      </xdr:nvSpPr>
      <xdr:spPr>
        <a:xfrm>
          <a:off x="3582043"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29972</xdr:rowOff>
    </xdr:from>
    <xdr:to>
      <xdr:col>6</xdr:col>
      <xdr:colOff>561975</xdr:colOff>
      <xdr:row>103</xdr:row>
      <xdr:rowOff>131572</xdr:rowOff>
    </xdr:to>
    <xdr:sp macro="" textlink="">
      <xdr:nvSpPr>
        <xdr:cNvPr id="249" name="円/楕円 248">
          <a:extLst>
            <a:ext uri="{FF2B5EF4-FFF2-40B4-BE49-F238E27FC236}">
              <a16:creationId xmlns:a16="http://schemas.microsoft.com/office/drawing/2014/main" id="{00000000-0008-0000-0E00-0000F9000000}"/>
            </a:ext>
          </a:extLst>
        </xdr:cNvPr>
        <xdr:cNvSpPr/>
      </xdr:nvSpPr>
      <xdr:spPr>
        <a:xfrm>
          <a:off x="45847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52849</xdr:rowOff>
    </xdr:from>
    <xdr:ext cx="405111" cy="259045"/>
    <xdr:sp macro="" textlink="">
      <xdr:nvSpPr>
        <xdr:cNvPr id="250" name="【市民会館】&#10;有形固定資産減価償却率該当値テキスト">
          <a:extLst>
            <a:ext uri="{FF2B5EF4-FFF2-40B4-BE49-F238E27FC236}">
              <a16:creationId xmlns:a16="http://schemas.microsoft.com/office/drawing/2014/main" id="{00000000-0008-0000-0E00-0000FA000000}"/>
            </a:ext>
          </a:extLst>
        </xdr:cNvPr>
        <xdr:cNvSpPr txBox="1"/>
      </xdr:nvSpPr>
      <xdr:spPr>
        <a:xfrm>
          <a:off x="4724400" y="1754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82550</xdr:rowOff>
    </xdr:from>
    <xdr:to>
      <xdr:col>5</xdr:col>
      <xdr:colOff>409575</xdr:colOff>
      <xdr:row>104</xdr:row>
      <xdr:rowOff>12700</xdr:rowOff>
    </xdr:to>
    <xdr:sp macro="" textlink="">
      <xdr:nvSpPr>
        <xdr:cNvPr id="251" name="円/楕円 250">
          <a:extLst>
            <a:ext uri="{FF2B5EF4-FFF2-40B4-BE49-F238E27FC236}">
              <a16:creationId xmlns:a16="http://schemas.microsoft.com/office/drawing/2014/main" id="{00000000-0008-0000-0E00-0000FB000000}"/>
            </a:ext>
          </a:extLst>
        </xdr:cNvPr>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80772</xdr:rowOff>
    </xdr:from>
    <xdr:to>
      <xdr:col>6</xdr:col>
      <xdr:colOff>511175</xdr:colOff>
      <xdr:row>103</xdr:row>
      <xdr:rowOff>133350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3797300" y="1774012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102</xdr:row>
      <xdr:rowOff>29227</xdr:rowOff>
    </xdr:from>
    <xdr:ext cx="405111" cy="259045"/>
    <xdr:sp macro="" textlink="">
      <xdr:nvSpPr>
        <xdr:cNvPr id="253" name="n_1mainValue【市民会館】&#10;有形固定資産減価償却率">
          <a:extLst>
            <a:ext uri="{FF2B5EF4-FFF2-40B4-BE49-F238E27FC236}">
              <a16:creationId xmlns:a16="http://schemas.microsoft.com/office/drawing/2014/main" id="{00000000-0008-0000-0E00-0000FD000000}"/>
            </a:ext>
          </a:extLst>
        </xdr:cNvPr>
        <xdr:cNvSpPr txBox="1"/>
      </xdr:nvSpPr>
      <xdr:spPr>
        <a:xfrm>
          <a:off x="3582043"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7" name="【市民会館】&#10;一人当たり面積グラフ枠">
          <a:extLst>
            <a:ext uri="{FF2B5EF4-FFF2-40B4-BE49-F238E27FC236}">
              <a16:creationId xmlns:a16="http://schemas.microsoft.com/office/drawing/2014/main" id="{00000000-0008-0000-0E00-00001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279" name="【市民会館】&#10;一人当たり面積最小値テキスト">
          <a:extLst>
            <a:ext uri="{FF2B5EF4-FFF2-40B4-BE49-F238E27FC236}">
              <a16:creationId xmlns:a16="http://schemas.microsoft.com/office/drawing/2014/main" id="{00000000-0008-0000-0E00-000017010000}"/>
            </a:ext>
          </a:extLst>
        </xdr:cNvPr>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281" name="【市民会館】&#10;一人当たり面積最大値テキスト">
          <a:extLst>
            <a:ext uri="{FF2B5EF4-FFF2-40B4-BE49-F238E27FC236}">
              <a16:creationId xmlns:a16="http://schemas.microsoft.com/office/drawing/2014/main" id="{00000000-0008-0000-0E00-000019010000}"/>
            </a:ext>
          </a:extLst>
        </xdr:cNvPr>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120666</xdr:rowOff>
    </xdr:from>
    <xdr:ext cx="469744" cy="259045"/>
    <xdr:sp macro="" textlink="">
      <xdr:nvSpPr>
        <xdr:cNvPr id="283" name="【市民会館】&#10;一人当たり面積平均値テキスト">
          <a:extLst>
            <a:ext uri="{FF2B5EF4-FFF2-40B4-BE49-F238E27FC236}">
              <a16:creationId xmlns:a16="http://schemas.microsoft.com/office/drawing/2014/main" id="{00000000-0008-0000-0E00-00001B010000}"/>
            </a:ext>
          </a:extLst>
        </xdr:cNvPr>
        <xdr:cNvSpPr txBox="1"/>
      </xdr:nvSpPr>
      <xdr:spPr>
        <a:xfrm>
          <a:off x="105664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284" name="フローチャート : 判断 283">
          <a:extLst>
            <a:ext uri="{FF2B5EF4-FFF2-40B4-BE49-F238E27FC236}">
              <a16:creationId xmlns:a16="http://schemas.microsoft.com/office/drawing/2014/main" id="{00000000-0008-0000-0E00-00001C010000}"/>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285" name="フローチャート : 判断 284">
          <a:extLst>
            <a:ext uri="{FF2B5EF4-FFF2-40B4-BE49-F238E27FC236}">
              <a16:creationId xmlns:a16="http://schemas.microsoft.com/office/drawing/2014/main" id="{00000000-0008-0000-0E00-00001D010000}"/>
            </a:ext>
          </a:extLst>
        </xdr:cNvPr>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120666</xdr:rowOff>
    </xdr:from>
    <xdr:ext cx="469744" cy="259045"/>
    <xdr:sp macro="" textlink="">
      <xdr:nvSpPr>
        <xdr:cNvPr id="286" name="n_1aveValue【市民会館】&#10;一人当たり面積">
          <a:extLst>
            <a:ext uri="{FF2B5EF4-FFF2-40B4-BE49-F238E27FC236}">
              <a16:creationId xmlns:a16="http://schemas.microsoft.com/office/drawing/2014/main" id="{00000000-0008-0000-0E00-00001E010000}"/>
            </a:ext>
          </a:extLst>
        </xdr:cNvPr>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128270</xdr:rowOff>
    </xdr:from>
    <xdr:to>
      <xdr:col>15</xdr:col>
      <xdr:colOff>231775</xdr:colOff>
      <xdr:row>108</xdr:row>
      <xdr:rowOff>58420</xdr:rowOff>
    </xdr:to>
    <xdr:sp macro="" textlink="">
      <xdr:nvSpPr>
        <xdr:cNvPr id="292" name="円/楕円 291">
          <a:extLst>
            <a:ext uri="{FF2B5EF4-FFF2-40B4-BE49-F238E27FC236}">
              <a16:creationId xmlns:a16="http://schemas.microsoft.com/office/drawing/2014/main" id="{00000000-0008-0000-0E00-000024010000}"/>
            </a:ext>
          </a:extLst>
        </xdr:cNvPr>
        <xdr:cNvSpPr/>
      </xdr:nvSpPr>
      <xdr:spPr>
        <a:xfrm>
          <a:off x="10426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43197</xdr:rowOff>
    </xdr:from>
    <xdr:ext cx="469744" cy="259045"/>
    <xdr:sp macro="" textlink="">
      <xdr:nvSpPr>
        <xdr:cNvPr id="293" name="【市民会館】&#10;一人当たり面積該当値テキスト">
          <a:extLst>
            <a:ext uri="{FF2B5EF4-FFF2-40B4-BE49-F238E27FC236}">
              <a16:creationId xmlns:a16="http://schemas.microsoft.com/office/drawing/2014/main" id="{00000000-0008-0000-0E00-000025010000}"/>
            </a:ext>
          </a:extLst>
        </xdr:cNvPr>
        <xdr:cNvSpPr txBox="1"/>
      </xdr:nvSpPr>
      <xdr:spPr>
        <a:xfrm>
          <a:off x="10566400" y="1838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135889</xdr:rowOff>
    </xdr:from>
    <xdr:to>
      <xdr:col>14</xdr:col>
      <xdr:colOff>79375</xdr:colOff>
      <xdr:row>108</xdr:row>
      <xdr:rowOff>66039</xdr:rowOff>
    </xdr:to>
    <xdr:sp macro="" textlink="">
      <xdr:nvSpPr>
        <xdr:cNvPr id="294" name="円/楕円 293">
          <a:extLst>
            <a:ext uri="{FF2B5EF4-FFF2-40B4-BE49-F238E27FC236}">
              <a16:creationId xmlns:a16="http://schemas.microsoft.com/office/drawing/2014/main" id="{00000000-0008-0000-0E00-000026010000}"/>
            </a:ext>
          </a:extLst>
        </xdr:cNvPr>
        <xdr:cNvSpPr/>
      </xdr:nvSpPr>
      <xdr:spPr>
        <a:xfrm>
          <a:off x="9588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7620</xdr:rowOff>
    </xdr:from>
    <xdr:to>
      <xdr:col>15</xdr:col>
      <xdr:colOff>180975</xdr:colOff>
      <xdr:row>108</xdr:row>
      <xdr:rowOff>15239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9639300" y="185242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108</xdr:row>
      <xdr:rowOff>57166</xdr:rowOff>
    </xdr:from>
    <xdr:ext cx="469744" cy="259045"/>
    <xdr:sp macro="" textlink="">
      <xdr:nvSpPr>
        <xdr:cNvPr id="296" name="n_1mainValue【市民会館】&#10;一人当たり面積">
          <a:extLst>
            <a:ext uri="{FF2B5EF4-FFF2-40B4-BE49-F238E27FC236}">
              <a16:creationId xmlns:a16="http://schemas.microsoft.com/office/drawing/2014/main" id="{00000000-0008-0000-0E00-000028010000}"/>
            </a:ext>
          </a:extLst>
        </xdr:cNvPr>
        <xdr:cNvSpPr txBox="1"/>
      </xdr:nvSpPr>
      <xdr:spPr>
        <a:xfrm>
          <a:off x="93917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0000000-0008-0000-0E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xdr:rowOff>
    </xdr:from>
    <xdr:to>
      <xdr:col>23</xdr:col>
      <xdr:colOff>516889</xdr:colOff>
      <xdr:row>42</xdr:row>
      <xdr:rowOff>12192</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flipV="1">
          <a:off x="16318864" y="583692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00000000-0008-0000-0E00-000040010000}"/>
            </a:ext>
          </a:extLst>
        </xdr:cNvPr>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125747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00000000-0008-0000-0E00-000042010000}"/>
            </a:ext>
          </a:extLst>
        </xdr:cNvPr>
        <xdr:cNvSpPr txBox="1"/>
      </xdr:nvSpPr>
      <xdr:spPr>
        <a:xfrm>
          <a:off x="16408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34</xdr:row>
      <xdr:rowOff>7620</xdr:rowOff>
    </xdr:from>
    <xdr:to>
      <xdr:col>23</xdr:col>
      <xdr:colOff>606425</xdr:colOff>
      <xdr:row>34</xdr:row>
      <xdr:rowOff>7620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4843</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0000000-0008-0000-0E00-000044010000}"/>
            </a:ext>
          </a:extLst>
        </xdr:cNvPr>
        <xdr:cNvSpPr txBox="1"/>
      </xdr:nvSpPr>
      <xdr:spPr>
        <a:xfrm>
          <a:off x="16408400" y="6519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325" name="フローチャート : 判断 324">
          <a:extLst>
            <a:ext uri="{FF2B5EF4-FFF2-40B4-BE49-F238E27FC236}">
              <a16:creationId xmlns:a16="http://schemas.microsoft.com/office/drawing/2014/main" id="{00000000-0008-0000-0E00-000045010000}"/>
            </a:ext>
          </a:extLst>
        </xdr:cNvPr>
        <xdr:cNvSpPr/>
      </xdr:nvSpPr>
      <xdr:spPr>
        <a:xfrm>
          <a:off x="16268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26" name="フローチャート : 判断 325">
          <a:extLst>
            <a:ext uri="{FF2B5EF4-FFF2-40B4-BE49-F238E27FC236}">
              <a16:creationId xmlns:a16="http://schemas.microsoft.com/office/drawing/2014/main" id="{00000000-0008-0000-0E00-000046010000}"/>
            </a:ext>
          </a:extLst>
        </xdr:cNvPr>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13225</xdr:rowOff>
    </xdr:from>
    <xdr:ext cx="405111" cy="259045"/>
    <xdr:sp macro="" textlink="">
      <xdr:nvSpPr>
        <xdr:cNvPr id="327" name="n_1aveValue【一般廃棄物処理施設】&#10;有形固定資産減価償却率">
          <a:extLst>
            <a:ext uri="{FF2B5EF4-FFF2-40B4-BE49-F238E27FC236}">
              <a16:creationId xmlns:a16="http://schemas.microsoft.com/office/drawing/2014/main" id="{00000000-0008-0000-0E00-000047010000}"/>
            </a:ext>
          </a:extLst>
        </xdr:cNvPr>
        <xdr:cNvSpPr txBox="1"/>
      </xdr:nvSpPr>
      <xdr:spPr>
        <a:xfrm>
          <a:off x="15266043" y="652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89408</xdr:rowOff>
    </xdr:from>
    <xdr:to>
      <xdr:col>23</xdr:col>
      <xdr:colOff>568325</xdr:colOff>
      <xdr:row>40</xdr:row>
      <xdr:rowOff>19558</xdr:rowOff>
    </xdr:to>
    <xdr:sp macro="" textlink="">
      <xdr:nvSpPr>
        <xdr:cNvPr id="333" name="円/楕円 332">
          <a:extLst>
            <a:ext uri="{FF2B5EF4-FFF2-40B4-BE49-F238E27FC236}">
              <a16:creationId xmlns:a16="http://schemas.microsoft.com/office/drawing/2014/main" id="{00000000-0008-0000-0E00-00004D010000}"/>
            </a:ext>
          </a:extLst>
        </xdr:cNvPr>
        <xdr:cNvSpPr/>
      </xdr:nvSpPr>
      <xdr:spPr>
        <a:xfrm>
          <a:off x="162687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67835</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00000000-0008-0000-0E00-00004E010000}"/>
            </a:ext>
          </a:extLst>
        </xdr:cNvPr>
        <xdr:cNvSpPr txBox="1"/>
      </xdr:nvSpPr>
      <xdr:spPr>
        <a:xfrm>
          <a:off x="16408400"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9398</xdr:rowOff>
    </xdr:from>
    <xdr:to>
      <xdr:col>22</xdr:col>
      <xdr:colOff>415925</xdr:colOff>
      <xdr:row>40</xdr:row>
      <xdr:rowOff>110998</xdr:rowOff>
    </xdr:to>
    <xdr:sp macro="" textlink="">
      <xdr:nvSpPr>
        <xdr:cNvPr id="335" name="円/楕円 334">
          <a:extLst>
            <a:ext uri="{FF2B5EF4-FFF2-40B4-BE49-F238E27FC236}">
              <a16:creationId xmlns:a16="http://schemas.microsoft.com/office/drawing/2014/main" id="{00000000-0008-0000-0E00-00004F010000}"/>
            </a:ext>
          </a:extLst>
        </xdr:cNvPr>
        <xdr:cNvSpPr/>
      </xdr:nvSpPr>
      <xdr:spPr>
        <a:xfrm>
          <a:off x="154305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39</xdr:row>
      <xdr:rowOff>140208</xdr:rowOff>
    </xdr:from>
    <xdr:to>
      <xdr:col>23</xdr:col>
      <xdr:colOff>517525</xdr:colOff>
      <xdr:row>40</xdr:row>
      <xdr:rowOff>60198</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flipV="1">
          <a:off x="15481300" y="682675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40</xdr:row>
      <xdr:rowOff>102125</xdr:rowOff>
    </xdr:from>
    <xdr:ext cx="405111" cy="259045"/>
    <xdr:sp macro="" textlink="">
      <xdr:nvSpPr>
        <xdr:cNvPr id="337" name="n_1mainValue【一般廃棄物処理施設】&#10;有形固定資産減価償却率">
          <a:extLst>
            <a:ext uri="{FF2B5EF4-FFF2-40B4-BE49-F238E27FC236}">
              <a16:creationId xmlns:a16="http://schemas.microsoft.com/office/drawing/2014/main" id="{00000000-0008-0000-0E00-000051010000}"/>
            </a:ext>
          </a:extLst>
        </xdr:cNvPr>
        <xdr:cNvSpPr txBox="1"/>
      </xdr:nvSpPr>
      <xdr:spPr>
        <a:xfrm>
          <a:off x="15266043" y="696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0" name="【一般廃棄物処理施設】&#10;一人当たり有形固定資産（償却資産）額グラフ枠">
          <a:extLst>
            <a:ext uri="{FF2B5EF4-FFF2-40B4-BE49-F238E27FC236}">
              <a16:creationId xmlns:a16="http://schemas.microsoft.com/office/drawing/2014/main" id="{00000000-0008-0000-0E00-00006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100135</xdr:rowOff>
    </xdr:from>
    <xdr:to>
      <xdr:col>32</xdr:col>
      <xdr:colOff>186689</xdr:colOff>
      <xdr:row>42</xdr:row>
      <xdr:rowOff>17892</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22160864" y="5929435"/>
          <a:ext cx="0" cy="1289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21719</xdr:rowOff>
    </xdr:from>
    <xdr:ext cx="469744" cy="259045"/>
    <xdr:sp macro="" textlink="">
      <xdr:nvSpPr>
        <xdr:cNvPr id="362" name="【一般廃棄物処理施設】&#10;一人当たり有形固定資産（償却資産）額最小値テキスト">
          <a:extLst>
            <a:ext uri="{FF2B5EF4-FFF2-40B4-BE49-F238E27FC236}">
              <a16:creationId xmlns:a16="http://schemas.microsoft.com/office/drawing/2014/main" id="{00000000-0008-0000-0E00-00006A010000}"/>
            </a:ext>
          </a:extLst>
        </xdr:cNvPr>
        <xdr:cNvSpPr txBox="1"/>
      </xdr:nvSpPr>
      <xdr:spPr>
        <a:xfrm>
          <a:off x="22250400" y="72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a:t>
          </a:r>
          <a:endParaRPr kumimoji="1" lang="ja-JP" altLang="en-US" sz="1000" b="1">
            <a:latin typeface="ＭＳ Ｐゴシック"/>
          </a:endParaRPr>
        </a:p>
      </xdr:txBody>
    </xdr:sp>
    <xdr:clientData/>
  </xdr:oneCellAnchor>
  <xdr:twoCellAnchor>
    <xdr:from>
      <xdr:col>32</xdr:col>
      <xdr:colOff>98425</xdr:colOff>
      <xdr:row>42</xdr:row>
      <xdr:rowOff>17892</xdr:rowOff>
    </xdr:from>
    <xdr:to>
      <xdr:col>32</xdr:col>
      <xdr:colOff>276225</xdr:colOff>
      <xdr:row>42</xdr:row>
      <xdr:rowOff>17892</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22072600" y="72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46812</xdr:rowOff>
    </xdr:from>
    <xdr:ext cx="599010" cy="259045"/>
    <xdr:sp macro="" textlink="">
      <xdr:nvSpPr>
        <xdr:cNvPr id="364" name="【一般廃棄物処理施設】&#10;一人当たり有形固定資産（償却資産）額最大値テキスト">
          <a:extLst>
            <a:ext uri="{FF2B5EF4-FFF2-40B4-BE49-F238E27FC236}">
              <a16:creationId xmlns:a16="http://schemas.microsoft.com/office/drawing/2014/main" id="{00000000-0008-0000-0E00-00006C010000}"/>
            </a:ext>
          </a:extLst>
        </xdr:cNvPr>
        <xdr:cNvSpPr txBox="1"/>
      </xdr:nvSpPr>
      <xdr:spPr>
        <a:xfrm>
          <a:off x="22250400" y="57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171,859</a:t>
          </a:r>
          <a:endParaRPr kumimoji="1" lang="ja-JP" altLang="en-US" sz="1000" b="1">
            <a:latin typeface="ＭＳ Ｐゴシック"/>
          </a:endParaRPr>
        </a:p>
      </xdr:txBody>
    </xdr:sp>
    <xdr:clientData/>
  </xdr:oneCellAnchor>
  <xdr:twoCellAnchor>
    <xdr:from>
      <xdr:col>32</xdr:col>
      <xdr:colOff>98425</xdr:colOff>
      <xdr:row>34</xdr:row>
      <xdr:rowOff>100135</xdr:rowOff>
    </xdr:from>
    <xdr:to>
      <xdr:col>32</xdr:col>
      <xdr:colOff>276225</xdr:colOff>
      <xdr:row>34</xdr:row>
      <xdr:rowOff>100135</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22072600" y="59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46341</xdr:rowOff>
    </xdr:from>
    <xdr:ext cx="534377" cy="259045"/>
    <xdr:sp macro="" textlink="">
      <xdr:nvSpPr>
        <xdr:cNvPr id="366" name="【一般廃棄物処理施設】&#10;一人当たり有形固定資産（償却資産）額平均値テキスト">
          <a:extLst>
            <a:ext uri="{FF2B5EF4-FFF2-40B4-BE49-F238E27FC236}">
              <a16:creationId xmlns:a16="http://schemas.microsoft.com/office/drawing/2014/main" id="{00000000-0008-0000-0E00-00006E010000}"/>
            </a:ext>
          </a:extLst>
        </xdr:cNvPr>
        <xdr:cNvSpPr txBox="1"/>
      </xdr:nvSpPr>
      <xdr:spPr>
        <a:xfrm>
          <a:off x="22250400" y="6561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62,754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23464</xdr:rowOff>
    </xdr:from>
    <xdr:to>
      <xdr:col>32</xdr:col>
      <xdr:colOff>238125</xdr:colOff>
      <xdr:row>39</xdr:row>
      <xdr:rowOff>125064</xdr:rowOff>
    </xdr:to>
    <xdr:sp macro="" textlink="">
      <xdr:nvSpPr>
        <xdr:cNvPr id="367" name="フローチャート : 判断 366">
          <a:extLst>
            <a:ext uri="{FF2B5EF4-FFF2-40B4-BE49-F238E27FC236}">
              <a16:creationId xmlns:a16="http://schemas.microsoft.com/office/drawing/2014/main" id="{00000000-0008-0000-0E00-00006F010000}"/>
            </a:ext>
          </a:extLst>
        </xdr:cNvPr>
        <xdr:cNvSpPr/>
      </xdr:nvSpPr>
      <xdr:spPr>
        <a:xfrm>
          <a:off x="2211070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368" name="フローチャート : 判断 367">
          <a:extLst>
            <a:ext uri="{FF2B5EF4-FFF2-40B4-BE49-F238E27FC236}">
              <a16:creationId xmlns:a16="http://schemas.microsoft.com/office/drawing/2014/main" id="{00000000-0008-0000-0E00-000070010000}"/>
            </a:ext>
          </a:extLst>
        </xdr:cNvPr>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144281</xdr:rowOff>
    </xdr:from>
    <xdr:ext cx="534377" cy="259045"/>
    <xdr:sp macro="" textlink="">
      <xdr:nvSpPr>
        <xdr:cNvPr id="369" name="n_1aveValue【一般廃棄物処理施設】&#10;一人当たり有形固定資産（償却資産）額">
          <a:extLst>
            <a:ext uri="{FF2B5EF4-FFF2-40B4-BE49-F238E27FC236}">
              <a16:creationId xmlns:a16="http://schemas.microsoft.com/office/drawing/2014/main" id="{00000000-0008-0000-0E00-000071010000}"/>
            </a:ext>
          </a:extLst>
        </xdr:cNvPr>
        <xdr:cNvSpPr txBox="1"/>
      </xdr:nvSpPr>
      <xdr:spPr>
        <a:xfrm>
          <a:off x="210434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51910</xdr:rowOff>
    </xdr:from>
    <xdr:to>
      <xdr:col>32</xdr:col>
      <xdr:colOff>238125</xdr:colOff>
      <xdr:row>41</xdr:row>
      <xdr:rowOff>153510</xdr:rowOff>
    </xdr:to>
    <xdr:sp macro="" textlink="">
      <xdr:nvSpPr>
        <xdr:cNvPr id="375" name="円/楕円 374">
          <a:extLst>
            <a:ext uri="{FF2B5EF4-FFF2-40B4-BE49-F238E27FC236}">
              <a16:creationId xmlns:a16="http://schemas.microsoft.com/office/drawing/2014/main" id="{00000000-0008-0000-0E00-000077010000}"/>
            </a:ext>
          </a:extLst>
        </xdr:cNvPr>
        <xdr:cNvSpPr/>
      </xdr:nvSpPr>
      <xdr:spPr>
        <a:xfrm>
          <a:off x="22110700" y="70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138287</xdr:rowOff>
    </xdr:from>
    <xdr:ext cx="534377" cy="259045"/>
    <xdr:sp macro="" textlink="">
      <xdr:nvSpPr>
        <xdr:cNvPr id="376" name="【一般廃棄物処理施設】&#10;一人当たり有形固定資産（償却資産）額該当値テキスト">
          <a:extLst>
            <a:ext uri="{FF2B5EF4-FFF2-40B4-BE49-F238E27FC236}">
              <a16:creationId xmlns:a16="http://schemas.microsoft.com/office/drawing/2014/main" id="{00000000-0008-0000-0E00-000078010000}"/>
            </a:ext>
          </a:extLst>
        </xdr:cNvPr>
        <xdr:cNvSpPr txBox="1"/>
      </xdr:nvSpPr>
      <xdr:spPr>
        <a:xfrm>
          <a:off x="22250400" y="69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14,021</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52786</xdr:rowOff>
    </xdr:from>
    <xdr:to>
      <xdr:col>31</xdr:col>
      <xdr:colOff>85725</xdr:colOff>
      <xdr:row>41</xdr:row>
      <xdr:rowOff>154386</xdr:rowOff>
    </xdr:to>
    <xdr:sp macro="" textlink="">
      <xdr:nvSpPr>
        <xdr:cNvPr id="377" name="円/楕円 376">
          <a:extLst>
            <a:ext uri="{FF2B5EF4-FFF2-40B4-BE49-F238E27FC236}">
              <a16:creationId xmlns:a16="http://schemas.microsoft.com/office/drawing/2014/main" id="{00000000-0008-0000-0E00-000079010000}"/>
            </a:ext>
          </a:extLst>
        </xdr:cNvPr>
        <xdr:cNvSpPr/>
      </xdr:nvSpPr>
      <xdr:spPr>
        <a:xfrm>
          <a:off x="21272500" y="708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102710</xdr:rowOff>
    </xdr:from>
    <xdr:to>
      <xdr:col>32</xdr:col>
      <xdr:colOff>187325</xdr:colOff>
      <xdr:row>41</xdr:row>
      <xdr:rowOff>103586</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flipV="1">
          <a:off x="21323300" y="7132160"/>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41</xdr:row>
      <xdr:rowOff>145513</xdr:rowOff>
    </xdr:from>
    <xdr:ext cx="534377" cy="259045"/>
    <xdr:sp macro="" textlink="">
      <xdr:nvSpPr>
        <xdr:cNvPr id="379" name="n_1mainValue【一般廃棄物処理施設】&#10;一人当たり有形固定資産（償却資産）額">
          <a:extLst>
            <a:ext uri="{FF2B5EF4-FFF2-40B4-BE49-F238E27FC236}">
              <a16:creationId xmlns:a16="http://schemas.microsoft.com/office/drawing/2014/main" id="{00000000-0008-0000-0E00-00007B010000}"/>
            </a:ext>
          </a:extLst>
        </xdr:cNvPr>
        <xdr:cNvSpPr txBox="1"/>
      </xdr:nvSpPr>
      <xdr:spPr>
        <a:xfrm>
          <a:off x="21043411" y="71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保健センター・保健所】&#10;有形固定資産減価償却率グラフ枠">
          <a:extLst>
            <a:ext uri="{FF2B5EF4-FFF2-40B4-BE49-F238E27FC236}">
              <a16:creationId xmlns:a16="http://schemas.microsoft.com/office/drawing/2014/main" id="{00000000-0008-0000-0E00-00009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403" name="【保健センター・保健所】&#10;有形固定資産減価償却率最小値テキスト">
          <a:extLst>
            <a:ext uri="{FF2B5EF4-FFF2-40B4-BE49-F238E27FC236}">
              <a16:creationId xmlns:a16="http://schemas.microsoft.com/office/drawing/2014/main" id="{00000000-0008-0000-0E00-000093010000}"/>
            </a:ext>
          </a:extLst>
        </xdr:cNvPr>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05" name="【保健センター・保健所】&#10;有形固定資産減価償却率最大値テキスト">
          <a:extLst>
            <a:ext uri="{FF2B5EF4-FFF2-40B4-BE49-F238E27FC236}">
              <a16:creationId xmlns:a16="http://schemas.microsoft.com/office/drawing/2014/main" id="{00000000-0008-0000-0E00-000095010000}"/>
            </a:ext>
          </a:extLst>
        </xdr:cNvPr>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129811</xdr:rowOff>
    </xdr:from>
    <xdr:ext cx="405111" cy="259045"/>
    <xdr:sp macro="" textlink="">
      <xdr:nvSpPr>
        <xdr:cNvPr id="407" name="【保健センター・保健所】&#10;有形固定資産減価償却率平均値テキスト">
          <a:extLst>
            <a:ext uri="{FF2B5EF4-FFF2-40B4-BE49-F238E27FC236}">
              <a16:creationId xmlns:a16="http://schemas.microsoft.com/office/drawing/2014/main" id="{00000000-0008-0000-0E00-000097010000}"/>
            </a:ext>
          </a:extLst>
        </xdr:cNvPr>
        <xdr:cNvSpPr txBox="1"/>
      </xdr:nvSpPr>
      <xdr:spPr>
        <a:xfrm>
          <a:off x="16408400" y="1007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08" name="フローチャート : 判断 407">
          <a:extLst>
            <a:ext uri="{FF2B5EF4-FFF2-40B4-BE49-F238E27FC236}">
              <a16:creationId xmlns:a16="http://schemas.microsoft.com/office/drawing/2014/main" id="{00000000-0008-0000-0E00-000098010000}"/>
            </a:ext>
          </a:extLst>
        </xdr:cNvPr>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409" name="フローチャート : 判断 408">
          <a:extLst>
            <a:ext uri="{FF2B5EF4-FFF2-40B4-BE49-F238E27FC236}">
              <a16:creationId xmlns:a16="http://schemas.microsoft.com/office/drawing/2014/main" id="{00000000-0008-0000-0E00-000099010000}"/>
            </a:ext>
          </a:extLst>
        </xdr:cNvPr>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37355</xdr:rowOff>
    </xdr:from>
    <xdr:ext cx="405111" cy="259045"/>
    <xdr:sp macro="" textlink="">
      <xdr:nvSpPr>
        <xdr:cNvPr id="410" name="n_1aveValue【保健センター・保健所】&#10;有形固定資産減価償却率">
          <a:extLst>
            <a:ext uri="{FF2B5EF4-FFF2-40B4-BE49-F238E27FC236}">
              <a16:creationId xmlns:a16="http://schemas.microsoft.com/office/drawing/2014/main" id="{00000000-0008-0000-0E00-00009A010000}"/>
            </a:ext>
          </a:extLst>
        </xdr:cNvPr>
        <xdr:cNvSpPr txBox="1"/>
      </xdr:nvSpPr>
      <xdr:spPr>
        <a:xfrm>
          <a:off x="15266043"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416" name="円/楕円 415">
          <a:extLst>
            <a:ext uri="{FF2B5EF4-FFF2-40B4-BE49-F238E27FC236}">
              <a16:creationId xmlns:a16="http://schemas.microsoft.com/office/drawing/2014/main" id="{00000000-0008-0000-0E00-0000A0010000}"/>
            </a:ext>
          </a:extLst>
        </xdr:cNvPr>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87647</xdr:rowOff>
    </xdr:from>
    <xdr:ext cx="405111" cy="259045"/>
    <xdr:sp macro="" textlink="">
      <xdr:nvSpPr>
        <xdr:cNvPr id="417" name="【保健センター・保健所】&#10;有形固定資産減価償却率該当値テキスト">
          <a:extLst>
            <a:ext uri="{FF2B5EF4-FFF2-40B4-BE49-F238E27FC236}">
              <a16:creationId xmlns:a16="http://schemas.microsoft.com/office/drawing/2014/main" id="{00000000-0008-0000-0E00-0000A1010000}"/>
            </a:ext>
          </a:extLst>
        </xdr:cNvPr>
        <xdr:cNvSpPr txBox="1"/>
      </xdr:nvSpPr>
      <xdr:spPr>
        <a:xfrm>
          <a:off x="164084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168656</xdr:rowOff>
    </xdr:from>
    <xdr:to>
      <xdr:col>22</xdr:col>
      <xdr:colOff>415925</xdr:colOff>
      <xdr:row>60</xdr:row>
      <xdr:rowOff>98806</xdr:rowOff>
    </xdr:to>
    <xdr:sp macro="" textlink="">
      <xdr:nvSpPr>
        <xdr:cNvPr id="418" name="円/楕円 417">
          <a:extLst>
            <a:ext uri="{FF2B5EF4-FFF2-40B4-BE49-F238E27FC236}">
              <a16:creationId xmlns:a16="http://schemas.microsoft.com/office/drawing/2014/main" id="{00000000-0008-0000-0E00-0000A2010000}"/>
            </a:ext>
          </a:extLst>
        </xdr:cNvPr>
        <xdr:cNvSpPr/>
      </xdr:nvSpPr>
      <xdr:spPr>
        <a:xfrm>
          <a:off x="154305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160020</xdr:rowOff>
    </xdr:from>
    <xdr:to>
      <xdr:col>23</xdr:col>
      <xdr:colOff>517525</xdr:colOff>
      <xdr:row>60</xdr:row>
      <xdr:rowOff>48006</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5481300" y="1027557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115333</xdr:rowOff>
    </xdr:from>
    <xdr:ext cx="405111" cy="259045"/>
    <xdr:sp macro="" textlink="">
      <xdr:nvSpPr>
        <xdr:cNvPr id="420" name="n_1mainValue【保健センター・保健所】&#10;有形固定資産減価償却率">
          <a:extLst>
            <a:ext uri="{FF2B5EF4-FFF2-40B4-BE49-F238E27FC236}">
              <a16:creationId xmlns:a16="http://schemas.microsoft.com/office/drawing/2014/main" id="{00000000-0008-0000-0E00-0000A4010000}"/>
            </a:ext>
          </a:extLst>
        </xdr:cNvPr>
        <xdr:cNvSpPr txBox="1"/>
      </xdr:nvSpPr>
      <xdr:spPr>
        <a:xfrm>
          <a:off x="15266043" y="100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1" name="【保健センター・保健所】&#10;一人当たり面積グラフ枠">
          <a:extLst>
            <a:ext uri="{FF2B5EF4-FFF2-40B4-BE49-F238E27FC236}">
              <a16:creationId xmlns:a16="http://schemas.microsoft.com/office/drawing/2014/main" id="{00000000-0008-0000-0E00-0000B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443" name="【保健センター・保健所】&#10;一人当たり面積最小値テキスト">
          <a:extLst>
            <a:ext uri="{FF2B5EF4-FFF2-40B4-BE49-F238E27FC236}">
              <a16:creationId xmlns:a16="http://schemas.microsoft.com/office/drawing/2014/main" id="{00000000-0008-0000-0E00-0000BB010000}"/>
            </a:ext>
          </a:extLst>
        </xdr:cNvPr>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445" name="【保健センター・保健所】&#10;一人当たり面積最大値テキスト">
          <a:extLst>
            <a:ext uri="{FF2B5EF4-FFF2-40B4-BE49-F238E27FC236}">
              <a16:creationId xmlns:a16="http://schemas.microsoft.com/office/drawing/2014/main" id="{00000000-0008-0000-0E00-0000BD010000}"/>
            </a:ext>
          </a:extLst>
        </xdr:cNvPr>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110507</xdr:rowOff>
    </xdr:from>
    <xdr:ext cx="469744" cy="259045"/>
    <xdr:sp macro="" textlink="">
      <xdr:nvSpPr>
        <xdr:cNvPr id="447" name="【保健センター・保健所】&#10;一人当たり面積平均値テキスト">
          <a:extLst>
            <a:ext uri="{FF2B5EF4-FFF2-40B4-BE49-F238E27FC236}">
              <a16:creationId xmlns:a16="http://schemas.microsoft.com/office/drawing/2014/main" id="{00000000-0008-0000-0E00-0000BF010000}"/>
            </a:ext>
          </a:extLst>
        </xdr:cNvPr>
        <xdr:cNvSpPr txBox="1"/>
      </xdr:nvSpPr>
      <xdr:spPr>
        <a:xfrm>
          <a:off x="222504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448" name="フローチャート : 判断 447">
          <a:extLst>
            <a:ext uri="{FF2B5EF4-FFF2-40B4-BE49-F238E27FC236}">
              <a16:creationId xmlns:a16="http://schemas.microsoft.com/office/drawing/2014/main" id="{00000000-0008-0000-0E00-0000C0010000}"/>
            </a:ext>
          </a:extLst>
        </xdr:cNvPr>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449" name="フローチャート : 判断 448">
          <a:extLst>
            <a:ext uri="{FF2B5EF4-FFF2-40B4-BE49-F238E27FC236}">
              <a16:creationId xmlns:a16="http://schemas.microsoft.com/office/drawing/2014/main" id="{00000000-0008-0000-0E00-0000C1010000}"/>
            </a:ext>
          </a:extLst>
        </xdr:cNvPr>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53357</xdr:rowOff>
    </xdr:from>
    <xdr:ext cx="469744" cy="259045"/>
    <xdr:sp macro="" textlink="">
      <xdr:nvSpPr>
        <xdr:cNvPr id="450" name="n_1aveValue【保健センター・保健所】&#10;一人当たり面積">
          <a:extLst>
            <a:ext uri="{FF2B5EF4-FFF2-40B4-BE49-F238E27FC236}">
              <a16:creationId xmlns:a16="http://schemas.microsoft.com/office/drawing/2014/main" id="{00000000-0008-0000-0E00-0000C2010000}"/>
            </a:ext>
          </a:extLst>
        </xdr:cNvPr>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84074</xdr:rowOff>
    </xdr:from>
    <xdr:to>
      <xdr:col>32</xdr:col>
      <xdr:colOff>238125</xdr:colOff>
      <xdr:row>60</xdr:row>
      <xdr:rowOff>14224</xdr:rowOff>
    </xdr:to>
    <xdr:sp macro="" textlink="">
      <xdr:nvSpPr>
        <xdr:cNvPr id="456" name="円/楕円 455">
          <a:extLst>
            <a:ext uri="{FF2B5EF4-FFF2-40B4-BE49-F238E27FC236}">
              <a16:creationId xmlns:a16="http://schemas.microsoft.com/office/drawing/2014/main" id="{00000000-0008-0000-0E00-0000C8010000}"/>
            </a:ext>
          </a:extLst>
        </xdr:cNvPr>
        <xdr:cNvSpPr/>
      </xdr:nvSpPr>
      <xdr:spPr>
        <a:xfrm>
          <a:off x="221107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106951</xdr:rowOff>
    </xdr:from>
    <xdr:ext cx="469744" cy="259045"/>
    <xdr:sp macro="" textlink="">
      <xdr:nvSpPr>
        <xdr:cNvPr id="457" name="【保健センター・保健所】&#10;一人当たり面積該当値テキスト">
          <a:extLst>
            <a:ext uri="{FF2B5EF4-FFF2-40B4-BE49-F238E27FC236}">
              <a16:creationId xmlns:a16="http://schemas.microsoft.com/office/drawing/2014/main" id="{00000000-0008-0000-0E00-0000C9010000}"/>
            </a:ext>
          </a:extLst>
        </xdr:cNvPr>
        <xdr:cNvSpPr txBox="1"/>
      </xdr:nvSpPr>
      <xdr:spPr>
        <a:xfrm>
          <a:off x="22250400"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93218</xdr:rowOff>
    </xdr:from>
    <xdr:to>
      <xdr:col>31</xdr:col>
      <xdr:colOff>85725</xdr:colOff>
      <xdr:row>60</xdr:row>
      <xdr:rowOff>23368</xdr:rowOff>
    </xdr:to>
    <xdr:sp macro="" textlink="">
      <xdr:nvSpPr>
        <xdr:cNvPr id="458" name="円/楕円 457">
          <a:extLst>
            <a:ext uri="{FF2B5EF4-FFF2-40B4-BE49-F238E27FC236}">
              <a16:creationId xmlns:a16="http://schemas.microsoft.com/office/drawing/2014/main" id="{00000000-0008-0000-0E00-0000CA010000}"/>
            </a:ext>
          </a:extLst>
        </xdr:cNvPr>
        <xdr:cNvSpPr/>
      </xdr:nvSpPr>
      <xdr:spPr>
        <a:xfrm>
          <a:off x="21272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134874</xdr:rowOff>
    </xdr:from>
    <xdr:to>
      <xdr:col>32</xdr:col>
      <xdr:colOff>187325</xdr:colOff>
      <xdr:row>59</xdr:row>
      <xdr:rowOff>144018</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flipV="1">
          <a:off x="21323300" y="102504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39895</xdr:rowOff>
    </xdr:from>
    <xdr:ext cx="469744" cy="259045"/>
    <xdr:sp macro="" textlink="">
      <xdr:nvSpPr>
        <xdr:cNvPr id="460" name="n_1mainValue【保健センター・保健所】&#10;一人当たり面積">
          <a:extLst>
            <a:ext uri="{FF2B5EF4-FFF2-40B4-BE49-F238E27FC236}">
              <a16:creationId xmlns:a16="http://schemas.microsoft.com/office/drawing/2014/main" id="{00000000-0008-0000-0E00-0000CC010000}"/>
            </a:ext>
          </a:extLst>
        </xdr:cNvPr>
        <xdr:cNvSpPr txBox="1"/>
      </xdr:nvSpPr>
      <xdr:spPr>
        <a:xfrm>
          <a:off x="210757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4" name="【消防施設】&#10;有形固定資産減価償却率グラフ枠">
          <a:extLst>
            <a:ext uri="{FF2B5EF4-FFF2-40B4-BE49-F238E27FC236}">
              <a16:creationId xmlns:a16="http://schemas.microsoft.com/office/drawing/2014/main" id="{00000000-0008-0000-0E00-0000E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486" name="【消防施設】&#10;有形固定資産減価償却率最小値テキスト">
          <a:extLst>
            <a:ext uri="{FF2B5EF4-FFF2-40B4-BE49-F238E27FC236}">
              <a16:creationId xmlns:a16="http://schemas.microsoft.com/office/drawing/2014/main" id="{00000000-0008-0000-0E00-0000E6010000}"/>
            </a:ext>
          </a:extLst>
        </xdr:cNvPr>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488" name="【消防施設】&#10;有形固定資産減価償却率最大値テキスト">
          <a:extLst>
            <a:ext uri="{FF2B5EF4-FFF2-40B4-BE49-F238E27FC236}">
              <a16:creationId xmlns:a16="http://schemas.microsoft.com/office/drawing/2014/main" id="{00000000-0008-0000-0E00-0000E8010000}"/>
            </a:ext>
          </a:extLst>
        </xdr:cNvPr>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25416</xdr:rowOff>
    </xdr:from>
    <xdr:ext cx="405111" cy="259045"/>
    <xdr:sp macro="" textlink="">
      <xdr:nvSpPr>
        <xdr:cNvPr id="490" name="【消防施設】&#10;有形固定資産減価償却率平均値テキスト">
          <a:extLst>
            <a:ext uri="{FF2B5EF4-FFF2-40B4-BE49-F238E27FC236}">
              <a16:creationId xmlns:a16="http://schemas.microsoft.com/office/drawing/2014/main" id="{00000000-0008-0000-0E00-0000EA010000}"/>
            </a:ext>
          </a:extLst>
        </xdr:cNvPr>
        <xdr:cNvSpPr txBox="1"/>
      </xdr:nvSpPr>
      <xdr:spPr>
        <a:xfrm>
          <a:off x="164084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2539</xdr:rowOff>
    </xdr:from>
    <xdr:to>
      <xdr:col>23</xdr:col>
      <xdr:colOff>568325</xdr:colOff>
      <xdr:row>83</xdr:row>
      <xdr:rowOff>104139</xdr:rowOff>
    </xdr:to>
    <xdr:sp macro="" textlink="">
      <xdr:nvSpPr>
        <xdr:cNvPr id="491" name="フローチャート : 判断 490">
          <a:extLst>
            <a:ext uri="{FF2B5EF4-FFF2-40B4-BE49-F238E27FC236}">
              <a16:creationId xmlns:a16="http://schemas.microsoft.com/office/drawing/2014/main" id="{00000000-0008-0000-0E00-0000EB010000}"/>
            </a:ext>
          </a:extLst>
        </xdr:cNvPr>
        <xdr:cNvSpPr/>
      </xdr:nvSpPr>
      <xdr:spPr>
        <a:xfrm>
          <a:off x="16268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90170</xdr:rowOff>
    </xdr:from>
    <xdr:to>
      <xdr:col>22</xdr:col>
      <xdr:colOff>415925</xdr:colOff>
      <xdr:row>81</xdr:row>
      <xdr:rowOff>20320</xdr:rowOff>
    </xdr:to>
    <xdr:sp macro="" textlink="">
      <xdr:nvSpPr>
        <xdr:cNvPr id="492" name="フローチャート : 判断 491">
          <a:extLst>
            <a:ext uri="{FF2B5EF4-FFF2-40B4-BE49-F238E27FC236}">
              <a16:creationId xmlns:a16="http://schemas.microsoft.com/office/drawing/2014/main" id="{00000000-0008-0000-0E00-0000EC010000}"/>
            </a:ext>
          </a:extLst>
        </xdr:cNvPr>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36847</xdr:rowOff>
    </xdr:from>
    <xdr:ext cx="405111" cy="259045"/>
    <xdr:sp macro="" textlink="">
      <xdr:nvSpPr>
        <xdr:cNvPr id="493" name="n_1aveValue【消防施設】&#10;有形固定資産減価償却率">
          <a:extLst>
            <a:ext uri="{FF2B5EF4-FFF2-40B4-BE49-F238E27FC236}">
              <a16:creationId xmlns:a16="http://schemas.microsoft.com/office/drawing/2014/main" id="{00000000-0008-0000-0E00-0000ED010000}"/>
            </a:ext>
          </a:extLst>
        </xdr:cNvPr>
        <xdr:cNvSpPr txBox="1"/>
      </xdr:nvSpPr>
      <xdr:spPr>
        <a:xfrm>
          <a:off x="15266043"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499" name="円/楕円 498">
          <a:extLst>
            <a:ext uri="{FF2B5EF4-FFF2-40B4-BE49-F238E27FC236}">
              <a16:creationId xmlns:a16="http://schemas.microsoft.com/office/drawing/2014/main" id="{00000000-0008-0000-0E00-0000F3010000}"/>
            </a:ext>
          </a:extLst>
        </xdr:cNvPr>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45738</xdr:rowOff>
    </xdr:from>
    <xdr:ext cx="405111" cy="259045"/>
    <xdr:sp macro="" textlink="">
      <xdr:nvSpPr>
        <xdr:cNvPr id="500" name="【消防施設】&#10;有形固定資産減価償却率該当値テキスト">
          <a:extLst>
            <a:ext uri="{FF2B5EF4-FFF2-40B4-BE49-F238E27FC236}">
              <a16:creationId xmlns:a16="http://schemas.microsoft.com/office/drawing/2014/main" id="{00000000-0008-0000-0E00-0000F4010000}"/>
            </a:ext>
          </a:extLst>
        </xdr:cNvPr>
        <xdr:cNvSpPr txBox="1"/>
      </xdr:nvSpPr>
      <xdr:spPr>
        <a:xfrm>
          <a:off x="164084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109220</xdr:rowOff>
    </xdr:from>
    <xdr:to>
      <xdr:col>22</xdr:col>
      <xdr:colOff>415925</xdr:colOff>
      <xdr:row>84</xdr:row>
      <xdr:rowOff>39370</xdr:rowOff>
    </xdr:to>
    <xdr:sp macro="" textlink="">
      <xdr:nvSpPr>
        <xdr:cNvPr id="501" name="円/楕円 500">
          <a:extLst>
            <a:ext uri="{FF2B5EF4-FFF2-40B4-BE49-F238E27FC236}">
              <a16:creationId xmlns:a16="http://schemas.microsoft.com/office/drawing/2014/main" id="{00000000-0008-0000-0E00-0000F5010000}"/>
            </a:ext>
          </a:extLst>
        </xdr:cNvPr>
        <xdr:cNvSpPr/>
      </xdr:nvSpPr>
      <xdr:spPr>
        <a:xfrm>
          <a:off x="15430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118111</xdr:rowOff>
    </xdr:from>
    <xdr:to>
      <xdr:col>23</xdr:col>
      <xdr:colOff>517525</xdr:colOff>
      <xdr:row>83</xdr:row>
      <xdr:rowOff>160020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5481300" y="143484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30497</xdr:rowOff>
    </xdr:from>
    <xdr:ext cx="405111" cy="259045"/>
    <xdr:sp macro="" textlink="">
      <xdr:nvSpPr>
        <xdr:cNvPr id="503" name="n_1mainValue【消防施設】&#10;有形固定資産減価償却率">
          <a:extLst>
            <a:ext uri="{FF2B5EF4-FFF2-40B4-BE49-F238E27FC236}">
              <a16:creationId xmlns:a16="http://schemas.microsoft.com/office/drawing/2014/main" id="{00000000-0008-0000-0E00-0000F7010000}"/>
            </a:ext>
          </a:extLst>
        </xdr:cNvPr>
        <xdr:cNvSpPr txBox="1"/>
      </xdr:nvSpPr>
      <xdr:spPr>
        <a:xfrm>
          <a:off x="15266043"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28" name="【消防施設】&#10;一人当たり面積グラフ枠">
          <a:extLst>
            <a:ext uri="{FF2B5EF4-FFF2-40B4-BE49-F238E27FC236}">
              <a16:creationId xmlns:a16="http://schemas.microsoft.com/office/drawing/2014/main" id="{00000000-0008-0000-0E00-00001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30" name="【消防施設】&#10;一人当たり面積最小値テキスト">
          <a:extLst>
            <a:ext uri="{FF2B5EF4-FFF2-40B4-BE49-F238E27FC236}">
              <a16:creationId xmlns:a16="http://schemas.microsoft.com/office/drawing/2014/main" id="{00000000-0008-0000-0E00-000012020000}"/>
            </a:ext>
          </a:extLst>
        </xdr:cNvPr>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32" name="【消防施設】&#10;一人当たり面積最大値テキスト">
          <a:extLst>
            <a:ext uri="{FF2B5EF4-FFF2-40B4-BE49-F238E27FC236}">
              <a16:creationId xmlns:a16="http://schemas.microsoft.com/office/drawing/2014/main" id="{00000000-0008-0000-0E00-000014020000}"/>
            </a:ext>
          </a:extLst>
        </xdr:cNvPr>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534" name="【消防施設】&#10;一人当たり面積平均値テキスト">
          <a:extLst>
            <a:ext uri="{FF2B5EF4-FFF2-40B4-BE49-F238E27FC236}">
              <a16:creationId xmlns:a16="http://schemas.microsoft.com/office/drawing/2014/main" id="{00000000-0008-0000-0E00-000016020000}"/>
            </a:ext>
          </a:extLst>
        </xdr:cNvPr>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535" name="フローチャート : 判断 534">
          <a:extLst>
            <a:ext uri="{FF2B5EF4-FFF2-40B4-BE49-F238E27FC236}">
              <a16:creationId xmlns:a16="http://schemas.microsoft.com/office/drawing/2014/main" id="{00000000-0008-0000-0E00-000017020000}"/>
            </a:ext>
          </a:extLst>
        </xdr:cNvPr>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536" name="フローチャート : 判断 535">
          <a:extLst>
            <a:ext uri="{FF2B5EF4-FFF2-40B4-BE49-F238E27FC236}">
              <a16:creationId xmlns:a16="http://schemas.microsoft.com/office/drawing/2014/main" id="{00000000-0008-0000-0E00-000018020000}"/>
            </a:ext>
          </a:extLst>
        </xdr:cNvPr>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113591</xdr:rowOff>
    </xdr:from>
    <xdr:ext cx="469744" cy="259045"/>
    <xdr:sp macro="" textlink="">
      <xdr:nvSpPr>
        <xdr:cNvPr id="537" name="n_1aveValue【消防施設】&#10;一人当たり面積">
          <a:extLst>
            <a:ext uri="{FF2B5EF4-FFF2-40B4-BE49-F238E27FC236}">
              <a16:creationId xmlns:a16="http://schemas.microsoft.com/office/drawing/2014/main" id="{00000000-0008-0000-0E00-000019020000}"/>
            </a:ext>
          </a:extLst>
        </xdr:cNvPr>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60779</xdr:rowOff>
    </xdr:from>
    <xdr:to>
      <xdr:col>32</xdr:col>
      <xdr:colOff>238125</xdr:colOff>
      <xdr:row>81</xdr:row>
      <xdr:rowOff>162379</xdr:rowOff>
    </xdr:to>
    <xdr:sp macro="" textlink="">
      <xdr:nvSpPr>
        <xdr:cNvPr id="543" name="円/楕円 542">
          <a:extLst>
            <a:ext uri="{FF2B5EF4-FFF2-40B4-BE49-F238E27FC236}">
              <a16:creationId xmlns:a16="http://schemas.microsoft.com/office/drawing/2014/main" id="{00000000-0008-0000-0E00-00001F020000}"/>
            </a:ext>
          </a:extLst>
        </xdr:cNvPr>
        <xdr:cNvSpPr/>
      </xdr:nvSpPr>
      <xdr:spPr>
        <a:xfrm>
          <a:off x="221107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83656</xdr:rowOff>
    </xdr:from>
    <xdr:ext cx="469744" cy="259045"/>
    <xdr:sp macro="" textlink="">
      <xdr:nvSpPr>
        <xdr:cNvPr id="544" name="【消防施設】&#10;一人当たり面積該当値テキスト">
          <a:extLst>
            <a:ext uri="{FF2B5EF4-FFF2-40B4-BE49-F238E27FC236}">
              <a16:creationId xmlns:a16="http://schemas.microsoft.com/office/drawing/2014/main" id="{00000000-0008-0000-0E00-000020020000}"/>
            </a:ext>
          </a:extLst>
        </xdr:cNvPr>
        <xdr:cNvSpPr txBox="1"/>
      </xdr:nvSpPr>
      <xdr:spPr>
        <a:xfrm>
          <a:off x="22250400" y="137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60779</xdr:rowOff>
    </xdr:from>
    <xdr:to>
      <xdr:col>31</xdr:col>
      <xdr:colOff>85725</xdr:colOff>
      <xdr:row>81</xdr:row>
      <xdr:rowOff>162379</xdr:rowOff>
    </xdr:to>
    <xdr:sp macro="" textlink="">
      <xdr:nvSpPr>
        <xdr:cNvPr id="545" name="円/楕円 544">
          <a:extLst>
            <a:ext uri="{FF2B5EF4-FFF2-40B4-BE49-F238E27FC236}">
              <a16:creationId xmlns:a16="http://schemas.microsoft.com/office/drawing/2014/main" id="{00000000-0008-0000-0E00-000021020000}"/>
            </a:ext>
          </a:extLst>
        </xdr:cNvPr>
        <xdr:cNvSpPr/>
      </xdr:nvSpPr>
      <xdr:spPr>
        <a:xfrm>
          <a:off x="21272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81</xdr:row>
      <xdr:rowOff>111579</xdr:rowOff>
    </xdr:from>
    <xdr:to>
      <xdr:col>32</xdr:col>
      <xdr:colOff>187325</xdr:colOff>
      <xdr:row>81</xdr:row>
      <xdr:rowOff>111579</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21323300" y="13999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153506</xdr:rowOff>
    </xdr:from>
    <xdr:ext cx="469744" cy="259045"/>
    <xdr:sp macro="" textlink="">
      <xdr:nvSpPr>
        <xdr:cNvPr id="547" name="n_1mainValue【消防施設】&#10;一人当たり面積">
          <a:extLst>
            <a:ext uri="{FF2B5EF4-FFF2-40B4-BE49-F238E27FC236}">
              <a16:creationId xmlns:a16="http://schemas.microsoft.com/office/drawing/2014/main" id="{00000000-0008-0000-0E00-000023020000}"/>
            </a:ext>
          </a:extLst>
        </xdr:cNvPr>
        <xdr:cNvSpPr txBox="1"/>
      </xdr:nvSpPr>
      <xdr:spPr>
        <a:xfrm>
          <a:off x="2107572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0" name="【庁舎】&#10;有形固定資産減価償却率グラフ枠">
          <a:extLst>
            <a:ext uri="{FF2B5EF4-FFF2-40B4-BE49-F238E27FC236}">
              <a16:creationId xmlns:a16="http://schemas.microsoft.com/office/drawing/2014/main" id="{00000000-0008-0000-0E00-00003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572" name="【庁舎】&#10;有形固定資産減価償却率最小値テキスト">
          <a:extLst>
            <a:ext uri="{FF2B5EF4-FFF2-40B4-BE49-F238E27FC236}">
              <a16:creationId xmlns:a16="http://schemas.microsoft.com/office/drawing/2014/main" id="{00000000-0008-0000-0E00-00003C020000}"/>
            </a:ext>
          </a:extLst>
        </xdr:cNvPr>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574" name="【庁舎】&#10;有形固定資産減価償却率最大値テキスト">
          <a:extLst>
            <a:ext uri="{FF2B5EF4-FFF2-40B4-BE49-F238E27FC236}">
              <a16:creationId xmlns:a16="http://schemas.microsoft.com/office/drawing/2014/main" id="{00000000-0008-0000-0E00-00003E020000}"/>
            </a:ext>
          </a:extLst>
        </xdr:cNvPr>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576" name="【庁舎】&#10;有形固定資産減価償却率平均値テキスト">
          <a:extLst>
            <a:ext uri="{FF2B5EF4-FFF2-40B4-BE49-F238E27FC236}">
              <a16:creationId xmlns:a16="http://schemas.microsoft.com/office/drawing/2014/main" id="{00000000-0008-0000-0E00-000040020000}"/>
            </a:ext>
          </a:extLst>
        </xdr:cNvPr>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577" name="フローチャート : 判断 576">
          <a:extLst>
            <a:ext uri="{FF2B5EF4-FFF2-40B4-BE49-F238E27FC236}">
              <a16:creationId xmlns:a16="http://schemas.microsoft.com/office/drawing/2014/main" id="{00000000-0008-0000-0E00-000041020000}"/>
            </a:ext>
          </a:extLst>
        </xdr:cNvPr>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578" name="フローチャート : 判断 577">
          <a:extLst>
            <a:ext uri="{FF2B5EF4-FFF2-40B4-BE49-F238E27FC236}">
              <a16:creationId xmlns:a16="http://schemas.microsoft.com/office/drawing/2014/main" id="{00000000-0008-0000-0E00-000042020000}"/>
            </a:ext>
          </a:extLst>
        </xdr:cNvPr>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68597</xdr:rowOff>
    </xdr:from>
    <xdr:ext cx="405111" cy="259045"/>
    <xdr:sp macro="" textlink="">
      <xdr:nvSpPr>
        <xdr:cNvPr id="579" name="n_1aveValue【庁舎】&#10;有形固定資産減価償却率">
          <a:extLst>
            <a:ext uri="{FF2B5EF4-FFF2-40B4-BE49-F238E27FC236}">
              <a16:creationId xmlns:a16="http://schemas.microsoft.com/office/drawing/2014/main" id="{00000000-0008-0000-0E00-000043020000}"/>
            </a:ext>
          </a:extLst>
        </xdr:cNvPr>
        <xdr:cNvSpPr txBox="1"/>
      </xdr:nvSpPr>
      <xdr:spPr>
        <a:xfrm>
          <a:off x="15266043"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12064</xdr:rowOff>
    </xdr:from>
    <xdr:to>
      <xdr:col>23</xdr:col>
      <xdr:colOff>568325</xdr:colOff>
      <xdr:row>100</xdr:row>
      <xdr:rowOff>113664</xdr:rowOff>
    </xdr:to>
    <xdr:sp macro="" textlink="">
      <xdr:nvSpPr>
        <xdr:cNvPr id="585" name="円/楕円 584">
          <a:extLst>
            <a:ext uri="{FF2B5EF4-FFF2-40B4-BE49-F238E27FC236}">
              <a16:creationId xmlns:a16="http://schemas.microsoft.com/office/drawing/2014/main" id="{00000000-0008-0000-0E00-000049020000}"/>
            </a:ext>
          </a:extLst>
        </xdr:cNvPr>
        <xdr:cNvSpPr/>
      </xdr:nvSpPr>
      <xdr:spPr>
        <a:xfrm>
          <a:off x="16268700" y="171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98441</xdr:rowOff>
    </xdr:from>
    <xdr:ext cx="405111" cy="259045"/>
    <xdr:sp macro="" textlink="">
      <xdr:nvSpPr>
        <xdr:cNvPr id="586" name="【庁舎】&#10;有形固定資産減価償却率該当値テキスト">
          <a:extLst>
            <a:ext uri="{FF2B5EF4-FFF2-40B4-BE49-F238E27FC236}">
              <a16:creationId xmlns:a16="http://schemas.microsoft.com/office/drawing/2014/main" id="{00000000-0008-0000-0E00-00004A020000}"/>
            </a:ext>
          </a:extLst>
        </xdr:cNvPr>
        <xdr:cNvSpPr txBox="1"/>
      </xdr:nvSpPr>
      <xdr:spPr>
        <a:xfrm>
          <a:off x="16408400" y="1707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44450</xdr:rowOff>
    </xdr:from>
    <xdr:to>
      <xdr:col>22</xdr:col>
      <xdr:colOff>415925</xdr:colOff>
      <xdr:row>100</xdr:row>
      <xdr:rowOff>146050</xdr:rowOff>
    </xdr:to>
    <xdr:sp macro="" textlink="">
      <xdr:nvSpPr>
        <xdr:cNvPr id="587" name="円/楕円 586">
          <a:extLst>
            <a:ext uri="{FF2B5EF4-FFF2-40B4-BE49-F238E27FC236}">
              <a16:creationId xmlns:a16="http://schemas.microsoft.com/office/drawing/2014/main" id="{00000000-0008-0000-0E00-00004B020000}"/>
            </a:ext>
          </a:extLst>
        </xdr:cNvPr>
        <xdr:cNvSpPr/>
      </xdr:nvSpPr>
      <xdr:spPr>
        <a:xfrm>
          <a:off x="15430500" y="1718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62864</xdr:rowOff>
    </xdr:from>
    <xdr:to>
      <xdr:col>23</xdr:col>
      <xdr:colOff>517525</xdr:colOff>
      <xdr:row>100</xdr:row>
      <xdr:rowOff>95250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15481300" y="1720786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98</xdr:row>
      <xdr:rowOff>162577</xdr:rowOff>
    </xdr:from>
    <xdr:ext cx="405111" cy="259045"/>
    <xdr:sp macro="" textlink="">
      <xdr:nvSpPr>
        <xdr:cNvPr id="589" name="n_1mainValue【庁舎】&#10;有形固定資産減価償却率">
          <a:extLst>
            <a:ext uri="{FF2B5EF4-FFF2-40B4-BE49-F238E27FC236}">
              <a16:creationId xmlns:a16="http://schemas.microsoft.com/office/drawing/2014/main" id="{00000000-0008-0000-0E00-00004D020000}"/>
            </a:ext>
          </a:extLst>
        </xdr:cNvPr>
        <xdr:cNvSpPr txBox="1"/>
      </xdr:nvSpPr>
      <xdr:spPr>
        <a:xfrm>
          <a:off x="15266043"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1" name="【庁舎】&#10;一人当たり面積グラフ枠">
          <a:extLst>
            <a:ext uri="{FF2B5EF4-FFF2-40B4-BE49-F238E27FC236}">
              <a16:creationId xmlns:a16="http://schemas.microsoft.com/office/drawing/2014/main" id="{00000000-0008-0000-0E00-00006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613" name="【庁舎】&#10;一人当たり面積最小値テキスト">
          <a:extLst>
            <a:ext uri="{FF2B5EF4-FFF2-40B4-BE49-F238E27FC236}">
              <a16:creationId xmlns:a16="http://schemas.microsoft.com/office/drawing/2014/main" id="{00000000-0008-0000-0E00-000065020000}"/>
            </a:ext>
          </a:extLst>
        </xdr:cNvPr>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615" name="【庁舎】&#10;一人当たり面積最大値テキスト">
          <a:extLst>
            <a:ext uri="{FF2B5EF4-FFF2-40B4-BE49-F238E27FC236}">
              <a16:creationId xmlns:a16="http://schemas.microsoft.com/office/drawing/2014/main" id="{00000000-0008-0000-0E00-000067020000}"/>
            </a:ext>
          </a:extLst>
        </xdr:cNvPr>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66564</xdr:rowOff>
    </xdr:from>
    <xdr:ext cx="469744" cy="259045"/>
    <xdr:sp macro="" textlink="">
      <xdr:nvSpPr>
        <xdr:cNvPr id="617" name="【庁舎】&#10;一人当たり面積平均値テキスト">
          <a:extLst>
            <a:ext uri="{FF2B5EF4-FFF2-40B4-BE49-F238E27FC236}">
              <a16:creationId xmlns:a16="http://schemas.microsoft.com/office/drawing/2014/main" id="{00000000-0008-0000-0E00-000069020000}"/>
            </a:ext>
          </a:extLst>
        </xdr:cNvPr>
        <xdr:cNvSpPr txBox="1"/>
      </xdr:nvSpPr>
      <xdr:spPr>
        <a:xfrm>
          <a:off x="22250400" y="17725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618" name="フローチャート : 判断 617">
          <a:extLst>
            <a:ext uri="{FF2B5EF4-FFF2-40B4-BE49-F238E27FC236}">
              <a16:creationId xmlns:a16="http://schemas.microsoft.com/office/drawing/2014/main" id="{00000000-0008-0000-0E00-00006A020000}"/>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19" name="フローチャート : 判断 618">
          <a:extLst>
            <a:ext uri="{FF2B5EF4-FFF2-40B4-BE49-F238E27FC236}">
              <a16:creationId xmlns:a16="http://schemas.microsoft.com/office/drawing/2014/main" id="{00000000-0008-0000-0E00-00006B020000}"/>
            </a:ext>
          </a:extLst>
        </xdr:cNvPr>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620" name="n_1aveValue【庁舎】&#10;一人当たり面積">
          <a:extLst>
            <a:ext uri="{FF2B5EF4-FFF2-40B4-BE49-F238E27FC236}">
              <a16:creationId xmlns:a16="http://schemas.microsoft.com/office/drawing/2014/main" id="{00000000-0008-0000-0E00-00006C020000}"/>
            </a:ext>
          </a:extLst>
        </xdr:cNvPr>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139700</xdr:rowOff>
    </xdr:from>
    <xdr:to>
      <xdr:col>32</xdr:col>
      <xdr:colOff>238125</xdr:colOff>
      <xdr:row>105</xdr:row>
      <xdr:rowOff>69850</xdr:rowOff>
    </xdr:to>
    <xdr:sp macro="" textlink="">
      <xdr:nvSpPr>
        <xdr:cNvPr id="626" name="円/楕円 625">
          <a:extLst>
            <a:ext uri="{FF2B5EF4-FFF2-40B4-BE49-F238E27FC236}">
              <a16:creationId xmlns:a16="http://schemas.microsoft.com/office/drawing/2014/main" id="{00000000-0008-0000-0E00-000072020000}"/>
            </a:ext>
          </a:extLst>
        </xdr:cNvPr>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118127</xdr:rowOff>
    </xdr:from>
    <xdr:ext cx="469744" cy="259045"/>
    <xdr:sp macro="" textlink="">
      <xdr:nvSpPr>
        <xdr:cNvPr id="627" name="【庁舎】&#10;一人当たり面積該当値テキスト">
          <a:extLst>
            <a:ext uri="{FF2B5EF4-FFF2-40B4-BE49-F238E27FC236}">
              <a16:creationId xmlns:a16="http://schemas.microsoft.com/office/drawing/2014/main" id="{00000000-0008-0000-0E00-000073020000}"/>
            </a:ext>
          </a:extLst>
        </xdr:cNvPr>
        <xdr:cNvSpPr txBox="1"/>
      </xdr:nvSpPr>
      <xdr:spPr>
        <a:xfrm>
          <a:off x="22250400"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0.225</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144272</xdr:rowOff>
    </xdr:from>
    <xdr:to>
      <xdr:col>31</xdr:col>
      <xdr:colOff>85725</xdr:colOff>
      <xdr:row>105</xdr:row>
      <xdr:rowOff>74422</xdr:rowOff>
    </xdr:to>
    <xdr:sp macro="" textlink="">
      <xdr:nvSpPr>
        <xdr:cNvPr id="628" name="円/楕円 627">
          <a:extLst>
            <a:ext uri="{FF2B5EF4-FFF2-40B4-BE49-F238E27FC236}">
              <a16:creationId xmlns:a16="http://schemas.microsoft.com/office/drawing/2014/main" id="{00000000-0008-0000-0E00-000074020000}"/>
            </a:ext>
          </a:extLst>
        </xdr:cNvPr>
        <xdr:cNvSpPr/>
      </xdr:nvSpPr>
      <xdr:spPr>
        <a:xfrm>
          <a:off x="21272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19050</xdr:rowOff>
    </xdr:from>
    <xdr:to>
      <xdr:col>32</xdr:col>
      <xdr:colOff>187325</xdr:colOff>
      <xdr:row>105</xdr:row>
      <xdr:rowOff>23622</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21323300" y="18021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65549</xdr:rowOff>
    </xdr:from>
    <xdr:ext cx="469744" cy="259045"/>
    <xdr:sp macro="" textlink="">
      <xdr:nvSpPr>
        <xdr:cNvPr id="630" name="n_1mainValue【庁舎】&#10;一人当たり面積">
          <a:extLst>
            <a:ext uri="{FF2B5EF4-FFF2-40B4-BE49-F238E27FC236}">
              <a16:creationId xmlns:a16="http://schemas.microsoft.com/office/drawing/2014/main" id="{00000000-0008-0000-0E00-000076020000}"/>
            </a:ext>
          </a:extLst>
        </xdr:cNvPr>
        <xdr:cNvSpPr txBox="1"/>
      </xdr:nvSpPr>
      <xdr:spPr>
        <a:xfrm>
          <a:off x="21075727" y="180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図書館については、建設から５０年が経過し老朽化の進展が著しく、耐震性にも問題を抱えている。将来的には、児童館など他の機能を併せもった新たな複合施設の整備も検討していく。</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保健センターについては、</a:t>
          </a:r>
          <a:r>
            <a:rPr kumimoji="0" lang="ja-JP" altLang="ja-JP" sz="1300" b="0" i="0" u="none" strike="noStrike" kern="0" cap="none" spc="0" normalizeH="0" baseline="0" noProof="0">
              <a:ln>
                <a:noFill/>
              </a:ln>
              <a:solidFill>
                <a:prstClr val="black"/>
              </a:solidFill>
              <a:effectLst/>
              <a:uLnTx/>
              <a:uFillTx/>
              <a:latin typeface="+mn-lt"/>
              <a:ea typeface="+mn-ea"/>
              <a:cs typeface="+mn-cs"/>
            </a:rPr>
            <a:t>一人当たりの面積が類似団体と比較して大きいが、これは合併による影響が大きく反映されている。</a:t>
          </a:r>
          <a:r>
            <a:rPr kumimoji="0" lang="ja-JP" altLang="en-US" sz="1300" b="0" i="0" u="none" strike="noStrike" kern="0" cap="none" spc="0" normalizeH="0" baseline="0" noProof="0">
              <a:ln>
                <a:noFill/>
              </a:ln>
              <a:solidFill>
                <a:prstClr val="black"/>
              </a:solidFill>
              <a:effectLst/>
              <a:uLnTx/>
              <a:uFillTx/>
              <a:latin typeface="+mn-lt"/>
              <a:ea typeface="+mn-ea"/>
              <a:cs typeface="+mn-cs"/>
            </a:rPr>
            <a:t>今後、</a:t>
          </a:r>
          <a:r>
            <a:rPr kumimoji="0" lang="ja-JP" altLang="ja-JP" sz="1300" b="0" i="0" u="none" strike="noStrike" kern="0" cap="none" spc="0" normalizeH="0" baseline="0" noProof="0">
              <a:ln>
                <a:noFill/>
              </a:ln>
              <a:solidFill>
                <a:prstClr val="black"/>
              </a:solidFill>
              <a:effectLst/>
              <a:uLnTx/>
              <a:uFillTx/>
              <a:latin typeface="+mn-lt"/>
              <a:ea typeface="+mn-ea"/>
              <a:cs typeface="+mn-cs"/>
            </a:rPr>
            <a:t>施設の複合化、集約化、転用等を個別施設計画、総合管理計画を元に進めていく必要がある。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庁舎については、新庁舎の建設を予定しており減価償却率は大きく改善する見込であるが、支所の転用等を積極的に進め、長期利用可能資産に対して長寿命化を図り施設の維持管理費用を平準化していく。</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千葉県旭市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67,267
65,926
130.45
33,351,721
31,691,129
1,572,054
18,007,081
28,202,252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前年度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から</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0.01</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ポイント減少し</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を</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0.03</a:t>
          </a:r>
          <a:r>
            <a:rPr kumimoji="0" lang="ja-JP" altLang="ja-JP" sz="1100" b="0" i="0" u="none" strike="noStrike" kern="0" cap="none" spc="0" normalizeH="0" baseline="0" noProof="0">
              <a:ln>
                <a:noFill/>
              </a:ln>
              <a:solidFill>
                <a:prstClr val="black"/>
              </a:solidFill>
              <a:effectLst/>
              <a:uLnTx/>
              <a:uFillTx/>
              <a:latin typeface="+mn-lt"/>
              <a:ea typeface="+mn-ea"/>
              <a:cs typeface="+mn-cs"/>
            </a:rPr>
            <a:t>下回っている。今後も徴収率の向上に向けた取組みの強化による市税・税外債権の増収や受益者負担の原則に基づく使用料や負担金の見直し、未利用資産の売却など、歳入確保策を講じるとともに、歳出ではメリハリのある財政運営を行い、財政基盤の強化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42</xdr:row>
      <xdr:rowOff>5292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41</xdr:row>
      <xdr:rowOff>156633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41</xdr:row>
      <xdr:rowOff>156633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42</xdr:row>
      <xdr:rowOff>5292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125942</xdr:rowOff>
    </xdr:from>
    <xdr:to>
      <xdr:col>7</xdr:col>
      <xdr:colOff>203200</xdr:colOff>
      <xdr:row>42</xdr:row>
      <xdr:rowOff>56092</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98019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20760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105833</xdr:rowOff>
    </xdr:from>
    <xdr:to>
      <xdr:col>3</xdr:col>
      <xdr:colOff>330200</xdr:colOff>
      <xdr:row>42</xdr:row>
      <xdr:rowOff>35983</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20760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125942</xdr:rowOff>
    </xdr:from>
    <xdr:to>
      <xdr:col>2</xdr:col>
      <xdr:colOff>127000</xdr:colOff>
      <xdr:row>42</xdr:row>
      <xdr:rowOff>56092</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40869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1.9</a:t>
          </a:r>
          <a:r>
            <a:rPr kumimoji="0" lang="ja-JP" altLang="en-US" sz="1100" b="0" i="0" u="none" strike="noStrike" kern="0" cap="none" spc="0" normalizeH="0" baseline="0" noProof="0">
              <a:ln>
                <a:noFill/>
              </a:ln>
              <a:solidFill>
                <a:prstClr val="black"/>
              </a:solidFill>
              <a:effectLst/>
              <a:uLnTx/>
              <a:uFillTx/>
              <a:latin typeface="+mn-lt"/>
              <a:ea typeface="+mn-ea"/>
              <a:cs typeface="+mn-cs"/>
            </a:rPr>
            <a:t>ポイント増加したものの</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、類似団体平均を</a:t>
          </a:r>
          <a:r>
            <a:rPr kumimoji="0" lang="en-US" altLang="ja-JP" sz="1100" b="0" i="0" u="none" strike="noStrike" kern="0" cap="none" spc="0" normalizeH="0" baseline="0" noProof="0">
              <a:ln>
                <a:noFill/>
              </a:ln>
              <a:solidFill>
                <a:prstClr val="black"/>
              </a:solidFill>
              <a:effectLst/>
              <a:uLnTx/>
              <a:uFillTx/>
              <a:latin typeface="+mn-lt"/>
              <a:ea typeface="+mn-ea"/>
              <a:cs typeface="+mn-cs"/>
            </a:rPr>
            <a:t>4.3</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ポイント下回っている。「第</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ja-JP" sz="1100" b="0" i="0" u="none" strike="noStrike" kern="0" cap="none" spc="0" normalizeH="0" baseline="0" noProof="0">
              <a:ln>
                <a:noFill/>
              </a:ln>
              <a:solidFill>
                <a:prstClr val="black"/>
              </a:solidFill>
              <a:effectLst/>
              <a:uLnTx/>
              <a:uFillTx/>
              <a:latin typeface="+mn-lt"/>
              <a:ea typeface="+mn-ea"/>
              <a:cs typeface="+mn-cs"/>
            </a:rPr>
            <a:t>次</a:t>
          </a:r>
          <a:r>
            <a:rPr kumimoji="0" lang="ja-JP" altLang="en-US" sz="1100" b="0" i="0" u="none" strike="noStrike" kern="0" cap="none" spc="0" normalizeH="0" baseline="0" noProof="0">
              <a:ln>
                <a:noFill/>
              </a:ln>
              <a:solidFill>
                <a:prstClr val="black"/>
              </a:solidFill>
              <a:effectLst/>
              <a:uLnTx/>
              <a:uFillTx/>
              <a:latin typeface="+mn-lt"/>
              <a:ea typeface="+mn-ea"/>
              <a:cs typeface="+mn-cs"/>
            </a:rPr>
            <a:t>行政改革アクションプラン」</a:t>
          </a:r>
          <a:r>
            <a:rPr kumimoji="0" lang="ja-JP" altLang="ja-JP" sz="1100" b="0" i="0" u="none" strike="noStrike" kern="0" cap="none" spc="0" normalizeH="0" baseline="0" noProof="0">
              <a:ln>
                <a:noFill/>
              </a:ln>
              <a:solidFill>
                <a:prstClr val="black"/>
              </a:solidFill>
              <a:effectLst/>
              <a:uLnTx/>
              <a:uFillTx/>
              <a:latin typeface="+mn-lt"/>
              <a:ea typeface="+mn-ea"/>
              <a:cs typeface="+mn-cs"/>
            </a:rPr>
            <a:t>に基づき、</a:t>
          </a:r>
          <a:r>
            <a:rPr kumimoji="0" lang="ja-JP" altLang="en-US" sz="1100" b="0" i="0" u="none" strike="noStrike" kern="0" cap="none" spc="0" normalizeH="0" baseline="0" noProof="0">
              <a:ln>
                <a:noFill/>
              </a:ln>
              <a:solidFill>
                <a:prstClr val="black"/>
              </a:solidFill>
              <a:effectLst/>
              <a:uLnTx/>
              <a:uFillTx/>
              <a:latin typeface="+mn-lt"/>
              <a:ea typeface="+mn-ea"/>
              <a:cs typeface="+mn-cs"/>
            </a:rPr>
            <a:t>定員管理及び給与の適正化、</a:t>
          </a:r>
          <a:r>
            <a:rPr kumimoji="0" lang="ja-JP" altLang="ja-JP" sz="1100" b="0" i="0" u="none" strike="noStrike" kern="0" cap="none" spc="0" normalizeH="0" baseline="0" noProof="0">
              <a:ln>
                <a:noFill/>
              </a:ln>
              <a:solidFill>
                <a:prstClr val="black"/>
              </a:solidFill>
              <a:effectLst/>
              <a:uLnTx/>
              <a:uFillTx/>
              <a:latin typeface="+mn-lt"/>
              <a:ea typeface="+mn-ea"/>
              <a:cs typeface="+mn-cs"/>
            </a:rPr>
            <a:t>公共施設の統廃合により管理経費の節減を図るなど、徹底した経常的経費の削減に</a:t>
          </a:r>
          <a:r>
            <a:rPr kumimoji="0" lang="ja-JP" altLang="en-US" sz="1100" b="0" i="0" u="none" strike="noStrike" kern="0" cap="none" spc="0" normalizeH="0" baseline="0" noProof="0">
              <a:ln>
                <a:noFill/>
              </a:ln>
              <a:solidFill>
                <a:prstClr val="black"/>
              </a:solidFill>
              <a:effectLst/>
              <a:uLnTx/>
              <a:uFillTx/>
              <a:latin typeface="+mn-lt"/>
              <a:ea typeface="+mn-ea"/>
              <a:cs typeface="+mn-cs"/>
            </a:rPr>
            <a:t>より</a:t>
          </a:r>
          <a:r>
            <a:rPr kumimoji="0" lang="ja-JP" altLang="ja-JP" sz="1100" b="0" i="0" u="none" strike="noStrike" kern="0" cap="none" spc="0" normalizeH="0" baseline="0" noProof="0">
              <a:ln>
                <a:noFill/>
              </a:ln>
              <a:solidFill>
                <a:prstClr val="black"/>
              </a:solidFill>
              <a:effectLst/>
              <a:uLnTx/>
              <a:uFillTx/>
              <a:latin typeface="+mn-lt"/>
              <a:ea typeface="+mn-ea"/>
              <a:cs typeface="+mn-cs"/>
            </a:rPr>
            <a:t>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49530</xdr:rowOff>
    </xdr:from>
    <xdr:to>
      <xdr:col>7</xdr:col>
      <xdr:colOff>152400</xdr:colOff>
      <xdr:row>61</xdr:row>
      <xdr:rowOff>30904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3653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126594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a:extLst>
            <a:ext uri="{FF2B5EF4-FFF2-40B4-BE49-F238E27FC236}">
              <a16:creationId xmlns:a16="http://schemas.microsoft.com/office/drawing/2014/main" id="{00000000-0008-0000-0300-000085000000}"/>
            </a:ext>
          </a:extLst>
        </xdr:cNvPr>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49530</xdr:rowOff>
    </xdr:from>
    <xdr:to>
      <xdr:col>6</xdr:col>
      <xdr:colOff>0</xdr:colOff>
      <xdr:row>61</xdr:row>
      <xdr:rowOff>14817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33653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96114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97790</xdr:rowOff>
    </xdr:from>
    <xdr:to>
      <xdr:col>4</xdr:col>
      <xdr:colOff>482600</xdr:colOff>
      <xdr:row>61</xdr:row>
      <xdr:rowOff>14817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847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a:extLst>
            <a:ext uri="{FF2B5EF4-FFF2-40B4-BE49-F238E27FC236}">
              <a16:creationId xmlns:a16="http://schemas.microsoft.com/office/drawing/2014/main" id="{00000000-0008-0000-0300-00008A000000}"/>
            </a:ext>
          </a:extLst>
        </xdr:cNvPr>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97790</xdr:rowOff>
    </xdr:from>
    <xdr:to>
      <xdr:col>3</xdr:col>
      <xdr:colOff>279400</xdr:colOff>
      <xdr:row>60</xdr:row>
      <xdr:rowOff>170180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847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151554</xdr:rowOff>
    </xdr:from>
    <xdr:to>
      <xdr:col>7</xdr:col>
      <xdr:colOff>203200</xdr:colOff>
      <xdr:row>61</xdr:row>
      <xdr:rowOff>81704</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4902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168081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170180</xdr:rowOff>
    </xdr:from>
    <xdr:to>
      <xdr:col>6</xdr:col>
      <xdr:colOff>50800</xdr:colOff>
      <xdr:row>60</xdr:row>
      <xdr:rowOff>100330</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110507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135467</xdr:rowOff>
    </xdr:from>
    <xdr:to>
      <xdr:col>4</xdr:col>
      <xdr:colOff>533400</xdr:colOff>
      <xdr:row>61</xdr:row>
      <xdr:rowOff>65617</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75794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46990</xdr:rowOff>
    </xdr:from>
    <xdr:to>
      <xdr:col>3</xdr:col>
      <xdr:colOff>330200</xdr:colOff>
      <xdr:row>60</xdr:row>
      <xdr:rowOff>148590</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158767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[126,516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112,321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人件費は共済組合負担金の増により、前年度から増加したものの、物件費については、前年度から減少しており、全体では、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類似団体平均を</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7,129</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円</a:t>
          </a:r>
          <a:r>
            <a:rPr kumimoji="0" lang="ja-JP" altLang="ja-JP" sz="1100" b="0" i="0" u="none" strike="noStrike" kern="0" cap="none" spc="0" normalizeH="0" baseline="0" noProof="0">
              <a:ln>
                <a:noFill/>
              </a:ln>
              <a:solidFill>
                <a:prstClr val="black"/>
              </a:solidFill>
              <a:effectLst/>
              <a:uLnTx/>
              <a:uFillTx/>
              <a:latin typeface="+mn-lt"/>
              <a:ea typeface="+mn-ea"/>
              <a:cs typeface="+mn-cs"/>
            </a:rPr>
            <a:t>下回っている。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今後も「第</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次行政改革アクションプラン」に基づき、定員管理及び給与の適正化、指定管理者制度の導入等による人件費の削減と、公共施設の統廃合や事務事業の見直しによる物件費の抑制を図る。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120786</xdr:rowOff>
    </xdr:from>
    <xdr:to>
      <xdr:col>7</xdr:col>
      <xdr:colOff>152400</xdr:colOff>
      <xdr:row>84</xdr:row>
      <xdr:rowOff>14311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51136"/>
          <a:ext cx="838200" cy="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114923</xdr:rowOff>
    </xdr:from>
    <xdr:to>
      <xdr:col>6</xdr:col>
      <xdr:colOff>0</xdr:colOff>
      <xdr:row>83</xdr:row>
      <xdr:rowOff>120786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45273"/>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97059</xdr:rowOff>
    </xdr:from>
    <xdr:to>
      <xdr:col>4</xdr:col>
      <xdr:colOff>482600</xdr:colOff>
      <xdr:row>83</xdr:row>
      <xdr:rowOff>114923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27409"/>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97059</xdr:rowOff>
    </xdr:from>
    <xdr:to>
      <xdr:col>3</xdr:col>
      <xdr:colOff>279400</xdr:colOff>
      <xdr:row>83</xdr:row>
      <xdr:rowOff>165748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327409"/>
          <a:ext cx="8890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134961</xdr:rowOff>
    </xdr:from>
    <xdr:to>
      <xdr:col>7</xdr:col>
      <xdr:colOff>203200</xdr:colOff>
      <xdr:row>84</xdr:row>
      <xdr:rowOff>65111</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902200" y="1436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151488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1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126,516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69986</xdr:rowOff>
    </xdr:from>
    <xdr:to>
      <xdr:col>6</xdr:col>
      <xdr:colOff>50800</xdr:colOff>
      <xdr:row>84</xdr:row>
      <xdr:rowOff>136</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064000" y="143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10313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69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118,438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64123</xdr:rowOff>
    </xdr:from>
    <xdr:to>
      <xdr:col>4</xdr:col>
      <xdr:colOff>533400</xdr:colOff>
      <xdr:row>83</xdr:row>
      <xdr:rowOff>165723</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3175000" y="142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4450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6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117,709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46259</xdr:rowOff>
    </xdr:from>
    <xdr:to>
      <xdr:col>3</xdr:col>
      <xdr:colOff>330200</xdr:colOff>
      <xdr:row>83</xdr:row>
      <xdr:rowOff>147859</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2286000" y="142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158036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115,488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114948</xdr:rowOff>
    </xdr:from>
    <xdr:to>
      <xdr:col>2</xdr:col>
      <xdr:colOff>127000</xdr:colOff>
      <xdr:row>84</xdr:row>
      <xdr:rowOff>45098</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1397000" y="1434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29875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3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124,028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前</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0.4</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増加</a:t>
          </a:r>
          <a:r>
            <a:rPr kumimoji="0" lang="ja-JP" altLang="ja-JP" sz="1100" b="0" i="0" u="none" strike="noStrike" kern="0" cap="none" spc="0" normalizeH="0" baseline="0" noProof="0">
              <a:ln>
                <a:noFill/>
              </a:ln>
              <a:solidFill>
                <a:prstClr val="black"/>
              </a:solidFill>
              <a:effectLst/>
              <a:uLnTx/>
              <a:uFillTx/>
              <a:latin typeface="+mn-lt"/>
              <a:ea typeface="+mn-ea"/>
              <a:cs typeface="+mn-cs"/>
            </a:rPr>
            <a:t>しているが、これは</a:t>
          </a:r>
          <a:r>
            <a:rPr kumimoji="0" lang="ja-JP" altLang="en-US" sz="1100" b="0" i="0" u="none" strike="noStrike" kern="0" cap="none" spc="0" normalizeH="0" baseline="0" noProof="0">
              <a:ln>
                <a:noFill/>
              </a:ln>
              <a:solidFill>
                <a:prstClr val="black"/>
              </a:solidFill>
              <a:effectLst/>
              <a:uLnTx/>
              <a:uFillTx/>
              <a:latin typeface="+mn-lt"/>
              <a:ea typeface="+mn-ea"/>
              <a:cs typeface="+mn-cs"/>
            </a:rPr>
            <a:t>採用と退職のバランス、人事異動等に伴い生じた</a:t>
          </a:r>
          <a:r>
            <a:rPr kumimoji="0" lang="ja-JP" altLang="ja-JP" sz="1100" b="0" i="0" u="none" strike="noStrike" kern="0" cap="none" spc="0" normalizeH="0" baseline="0" noProof="0">
              <a:ln>
                <a:noFill/>
              </a:ln>
              <a:solidFill>
                <a:prstClr val="black"/>
              </a:solidFill>
              <a:effectLst/>
              <a:uLnTx/>
              <a:uFillTx/>
              <a:latin typeface="+mn-lt"/>
              <a:ea typeface="+mn-ea"/>
              <a:cs typeface="+mn-cs"/>
            </a:rPr>
            <a:t>ものである。合併後の新市において昇給等の見直し等、給与の適正化を図っており、類似団体平均を</a:t>
          </a:r>
          <a:r>
            <a:rPr kumimoji="0" lang="en-US" altLang="ja-JP" sz="1100" b="0" i="0" u="none" strike="noStrike" kern="0" cap="none" spc="0" normalizeH="0" baseline="0" noProof="0">
              <a:ln>
                <a:noFill/>
              </a:ln>
              <a:solidFill>
                <a:prstClr val="black"/>
              </a:solidFill>
              <a:effectLst/>
              <a:uLnTx/>
              <a:uFillTx/>
              <a:latin typeface="+mn-lt"/>
              <a:ea typeface="+mn-ea"/>
              <a:cs typeface="+mn-cs"/>
            </a:rPr>
            <a:t>0.3</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ポイント下回っているが、今後も引き続き給与水準の適正化を推進する。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18445</xdr:rowOff>
    </xdr:from>
    <xdr:to>
      <xdr:col>24</xdr:col>
      <xdr:colOff>558800</xdr:colOff>
      <xdr:row>83</xdr:row>
      <xdr:rowOff>64407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4879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20156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63500</xdr:rowOff>
    </xdr:from>
    <xdr:to>
      <xdr:col>23</xdr:col>
      <xdr:colOff>406400</xdr:colOff>
      <xdr:row>83</xdr:row>
      <xdr:rowOff>18445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2240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157436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63500</xdr:rowOff>
    </xdr:from>
    <xdr:to>
      <xdr:col>22</xdr:col>
      <xdr:colOff>203200</xdr:colOff>
      <xdr:row>82</xdr:row>
      <xdr:rowOff>155423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122400"/>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155423</xdr:rowOff>
    </xdr:from>
    <xdr:to>
      <xdr:col>21</xdr:col>
      <xdr:colOff>0</xdr:colOff>
      <xdr:row>88</xdr:row>
      <xdr:rowOff>34471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214323"/>
          <a:ext cx="889000" cy="90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a:extLst>
            <a:ext uri="{FF2B5EF4-FFF2-40B4-BE49-F238E27FC236}">
              <a16:creationId xmlns:a16="http://schemas.microsoft.com/office/drawing/2014/main" id="{00000000-0008-0000-0300-00000E010000}"/>
            </a:ext>
          </a:extLst>
        </xdr:cNvPr>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13607</xdr:rowOff>
    </xdr:from>
    <xdr:to>
      <xdr:col>24</xdr:col>
      <xdr:colOff>609600</xdr:colOff>
      <xdr:row>83</xdr:row>
      <xdr:rowOff>115207</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30134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139095</xdr:rowOff>
    </xdr:from>
    <xdr:to>
      <xdr:col>23</xdr:col>
      <xdr:colOff>457200</xdr:colOff>
      <xdr:row>83</xdr:row>
      <xdr:rowOff>69245</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6129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79422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6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12700</xdr:rowOff>
    </xdr:from>
    <xdr:to>
      <xdr:col>22</xdr:col>
      <xdr:colOff>254000</xdr:colOff>
      <xdr:row>82</xdr:row>
      <xdr:rowOff>114300</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124477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104623</xdr:rowOff>
    </xdr:from>
    <xdr:to>
      <xdr:col>21</xdr:col>
      <xdr:colOff>50800</xdr:colOff>
      <xdr:row>83</xdr:row>
      <xdr:rowOff>34773</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4351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44950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155121</xdr:rowOff>
    </xdr:from>
    <xdr:to>
      <xdr:col>19</xdr:col>
      <xdr:colOff>533400</xdr:colOff>
      <xdr:row>88</xdr:row>
      <xdr:rowOff>85271</xdr:rowOff>
    </xdr:to>
    <xdr:sp macro="" textlink="">
      <xdr:nvSpPr>
        <xdr:cNvPr id="285" name="円/楕円 284">
          <a:extLst>
            <a:ext uri="{FF2B5EF4-FFF2-40B4-BE49-F238E27FC236}">
              <a16:creationId xmlns:a16="http://schemas.microsoft.com/office/drawing/2014/main" id="{00000000-0008-0000-0300-00001D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95448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0.12</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ポイント改善したが、類似団体平均を</a:t>
          </a:r>
          <a:r>
            <a:rPr kumimoji="0" lang="en-US" altLang="ja-JP" sz="1100" b="0" i="0" u="none" strike="noStrike" kern="0" cap="none" spc="0" normalizeH="0" baseline="0" noProof="0">
              <a:ln>
                <a:noFill/>
              </a:ln>
              <a:solidFill>
                <a:prstClr val="black"/>
              </a:solidFill>
              <a:effectLst/>
              <a:uLnTx/>
              <a:uFillTx/>
              <a:latin typeface="+mn-lt"/>
              <a:ea typeface="+mn-ea"/>
              <a:cs typeface="+mn-cs"/>
            </a:rPr>
            <a:t>0.89</a:t>
          </a:r>
          <a:r>
            <a:rPr kumimoji="0" lang="ja-JP" altLang="en-US"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ja-JP" sz="1100" b="0" i="0" u="none" strike="noStrike" kern="0" cap="none" spc="0" normalizeH="0" baseline="0" noProof="0">
              <a:ln>
                <a:noFill/>
              </a:ln>
              <a:solidFill>
                <a:prstClr val="black"/>
              </a:solidFill>
              <a:effectLst/>
              <a:uLnTx/>
              <a:uFillTx/>
              <a:latin typeface="+mn-lt"/>
              <a:ea typeface="+mn-ea"/>
              <a:cs typeface="+mn-cs"/>
            </a:rPr>
            <a:t>上回っている。合併に伴いごみ処理業務や消防業務等が一部事務組合から市に編入されたため職員数が増加したことや公立保育所数が多いことが大きな要因となっている。「第２次定員適正化計画」に基づく職員数の削減を進め、目標と</a:t>
          </a:r>
          <a:r>
            <a:rPr kumimoji="0" lang="ja-JP" altLang="en-US" sz="1100" b="0" i="0" u="none" strike="noStrike" kern="0" cap="none" spc="0" normalizeH="0" baseline="0" noProof="0">
              <a:ln>
                <a:noFill/>
              </a:ln>
              <a:solidFill>
                <a:prstClr val="black"/>
              </a:solidFill>
              <a:effectLst/>
              <a:uLnTx/>
              <a:uFillTx/>
              <a:latin typeface="+mn-lt"/>
              <a:ea typeface="+mn-ea"/>
              <a:cs typeface="+mn-cs"/>
            </a:rPr>
            <a:t>していた</a:t>
          </a:r>
          <a:r>
            <a:rPr kumimoji="0" lang="ja-JP" altLang="ja-JP" sz="1100" b="0" i="0" u="none" strike="noStrike" kern="0" cap="none" spc="0" normalizeH="0" baseline="0" noProof="0">
              <a:ln>
                <a:noFill/>
              </a:ln>
              <a:solidFill>
                <a:prstClr val="black"/>
              </a:solidFill>
              <a:effectLst/>
              <a:uLnTx/>
              <a:uFillTx/>
              <a:latin typeface="+mn-lt"/>
              <a:ea typeface="+mn-ea"/>
              <a:cs typeface="+mn-cs"/>
            </a:rPr>
            <a:t>「平成</a:t>
          </a:r>
          <a:r>
            <a:rPr kumimoji="0" lang="en-US" altLang="ja-JP" sz="1100" b="0" i="0" u="none" strike="noStrike" kern="0" cap="none" spc="0" normalizeH="0" baseline="0" noProof="0">
              <a:ln>
                <a:noFill/>
              </a:ln>
              <a:solidFill>
                <a:prstClr val="black"/>
              </a:solidFill>
              <a:effectLst/>
              <a:uLnTx/>
              <a:uFillTx/>
              <a:latin typeface="+mn-lt"/>
              <a:ea typeface="+mn-ea"/>
              <a:cs typeface="+mn-cs"/>
            </a:rPr>
            <a:t>22</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ja-JP" sz="1100" b="0" i="0" u="none" strike="noStrike" kern="0" cap="none" spc="0" normalizeH="0" baseline="0" noProof="0">
              <a:ln>
                <a:noFill/>
              </a:ln>
              <a:solidFill>
                <a:prstClr val="black"/>
              </a:solidFill>
              <a:effectLst/>
              <a:uLnTx/>
              <a:uFillTx/>
              <a:latin typeface="+mn-lt"/>
              <a:ea typeface="+mn-ea"/>
              <a:cs typeface="+mn-cs"/>
            </a:rPr>
            <a:t>年間で職員数</a:t>
          </a:r>
          <a:r>
            <a:rPr kumimoji="0" lang="en-US" altLang="ja-JP" sz="1100" b="0" i="0" u="none" strike="noStrike" kern="0" cap="none" spc="0" normalizeH="0" baseline="0" noProof="0">
              <a:ln>
                <a:noFill/>
              </a:ln>
              <a:solidFill>
                <a:prstClr val="black"/>
              </a:solidFill>
              <a:effectLst/>
              <a:uLnTx/>
              <a:uFillTx/>
              <a:latin typeface="+mn-lt"/>
              <a:ea typeface="+mn-ea"/>
              <a:cs typeface="+mn-cs"/>
            </a:rPr>
            <a:t>6.5</a:t>
          </a:r>
          <a:r>
            <a:rPr kumimoji="0" lang="ja-JP" altLang="ja-JP" sz="1100" b="0" i="0" u="none" strike="noStrike" kern="0" cap="none" spc="0" normalizeH="0" baseline="0" noProof="0">
              <a:ln>
                <a:noFill/>
              </a:ln>
              <a:solidFill>
                <a:prstClr val="black"/>
              </a:solidFill>
              <a:effectLst/>
              <a:uLnTx/>
              <a:uFillTx/>
              <a:latin typeface="+mn-lt"/>
              <a:ea typeface="+mn-ea"/>
              <a:cs typeface="+mn-cs"/>
            </a:rPr>
            <a:t>％純減」</a:t>
          </a:r>
          <a:r>
            <a:rPr kumimoji="0" lang="ja-JP" altLang="en-US" sz="1100" b="0" i="0" u="none" strike="noStrike" kern="0" cap="none" spc="0" normalizeH="0" baseline="0" noProof="0">
              <a:ln>
                <a:noFill/>
              </a:ln>
              <a:solidFill>
                <a:prstClr val="black"/>
              </a:solidFill>
              <a:effectLst/>
              <a:uLnTx/>
              <a:uFillTx/>
              <a:latin typeface="+mn-lt"/>
              <a:ea typeface="+mn-ea"/>
              <a:cs typeface="+mn-cs"/>
            </a:rPr>
            <a:t>は達成されたが、</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今後も「第</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次行政改革アクションプラン」に基づき、定員管理及び給与の適正化、指定管理者制度の導入等による人件費</a:t>
          </a:r>
          <a:r>
            <a:rPr kumimoji="0" lang="ja-JP" altLang="en-US" sz="1100" b="0" i="0" u="none" strike="noStrike" kern="0" cap="none" spc="0" normalizeH="0" baseline="0" noProof="0">
              <a:ln>
                <a:noFill/>
              </a:ln>
              <a:solidFill>
                <a:prstClr val="black"/>
              </a:solidFill>
              <a:effectLst/>
              <a:uLnTx/>
              <a:uFillTx/>
              <a:latin typeface="+mn-lt"/>
              <a:ea typeface="+mn-ea"/>
              <a:cs typeface="+mn-cs"/>
            </a:rPr>
            <a:t>の抑制に努める。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4233</xdr:rowOff>
    </xdr:from>
    <xdr:to>
      <xdr:col>24</xdr:col>
      <xdr:colOff>558800</xdr:colOff>
      <xdr:row>62</xdr:row>
      <xdr:rowOff>18022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634133"/>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39145</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2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18022</xdr:rowOff>
    </xdr:from>
    <xdr:to>
      <xdr:col>23</xdr:col>
      <xdr:colOff>406400</xdr:colOff>
      <xdr:row>62</xdr:row>
      <xdr:rowOff>24916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6479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105669</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2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24916</xdr:rowOff>
    </xdr:from>
    <xdr:to>
      <xdr:col>22</xdr:col>
      <xdr:colOff>203200</xdr:colOff>
      <xdr:row>62</xdr:row>
      <xdr:rowOff>26065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65481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a:extLst>
            <a:ext uri="{FF2B5EF4-FFF2-40B4-BE49-F238E27FC236}">
              <a16:creationId xmlns:a16="http://schemas.microsoft.com/office/drawing/2014/main" id="{00000000-0008-0000-0300-00004A010000}"/>
            </a:ext>
          </a:extLst>
        </xdr:cNvPr>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26065</xdr:rowOff>
    </xdr:from>
    <xdr:to>
      <xdr:col>21</xdr:col>
      <xdr:colOff>0</xdr:colOff>
      <xdr:row>62</xdr:row>
      <xdr:rowOff>42152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6559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a:extLst>
            <a:ext uri="{FF2B5EF4-FFF2-40B4-BE49-F238E27FC236}">
              <a16:creationId xmlns:a16="http://schemas.microsoft.com/office/drawing/2014/main" id="{00000000-0008-0000-0300-00004D010000}"/>
            </a:ext>
          </a:extLst>
        </xdr:cNvPr>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a:extLst>
            <a:ext uri="{FF2B5EF4-FFF2-40B4-BE49-F238E27FC236}">
              <a16:creationId xmlns:a16="http://schemas.microsoft.com/office/drawing/2014/main" id="{00000000-0008-0000-0300-00004F010000}"/>
            </a:ext>
          </a:extLst>
        </xdr:cNvPr>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124883</xdr:rowOff>
    </xdr:from>
    <xdr:to>
      <xdr:col>24</xdr:col>
      <xdr:colOff>609600</xdr:colOff>
      <xdr:row>62</xdr:row>
      <xdr:rowOff>55033</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96960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138672</xdr:rowOff>
    </xdr:from>
    <xdr:to>
      <xdr:col>23</xdr:col>
      <xdr:colOff>457200</xdr:colOff>
      <xdr:row>62</xdr:row>
      <xdr:rowOff>68822</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6129000" y="105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53599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145566</xdr:rowOff>
    </xdr:from>
    <xdr:to>
      <xdr:col>22</xdr:col>
      <xdr:colOff>254000</xdr:colOff>
      <xdr:row>62</xdr:row>
      <xdr:rowOff>75716</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5240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60493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6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146715</xdr:rowOff>
    </xdr:from>
    <xdr:to>
      <xdr:col>21</xdr:col>
      <xdr:colOff>50800</xdr:colOff>
      <xdr:row>62</xdr:row>
      <xdr:rowOff>76865</xdr:rowOff>
    </xdr:to>
    <xdr:sp macro="" textlink="">
      <xdr:nvSpPr>
        <xdr:cNvPr id="348" name="円/楕円 347">
          <a:extLst>
            <a:ext uri="{FF2B5EF4-FFF2-40B4-BE49-F238E27FC236}">
              <a16:creationId xmlns:a16="http://schemas.microsoft.com/office/drawing/2014/main" id="{00000000-0008-0000-0300-00005C010000}"/>
            </a:ext>
          </a:extLst>
        </xdr:cNvPr>
        <xdr:cNvSpPr/>
      </xdr:nvSpPr>
      <xdr:spPr>
        <a:xfrm>
          <a:off x="14351000" y="106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61642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69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162802</xdr:rowOff>
    </xdr:from>
    <xdr:to>
      <xdr:col>19</xdr:col>
      <xdr:colOff>533400</xdr:colOff>
      <xdr:row>62</xdr:row>
      <xdr:rowOff>92952</xdr:rowOff>
    </xdr:to>
    <xdr:sp macro="" textlink="">
      <xdr:nvSpPr>
        <xdr:cNvPr id="350" name="円/楕円 349">
          <a:extLst>
            <a:ext uri="{FF2B5EF4-FFF2-40B4-BE49-F238E27FC236}">
              <a16:creationId xmlns:a16="http://schemas.microsoft.com/office/drawing/2014/main" id="{00000000-0008-0000-0300-00005E010000}"/>
            </a:ext>
          </a:extLst>
        </xdr:cNvPr>
        <xdr:cNvSpPr/>
      </xdr:nvSpPr>
      <xdr:spPr>
        <a:xfrm>
          <a:off x="13462000" y="10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77729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0.4</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ポイント改善し</a:t>
          </a:r>
          <a:r>
            <a:rPr kumimoji="0" lang="en-US" altLang="ja-JP" sz="1100" b="0" i="0" u="none" strike="noStrike" kern="0" cap="none" spc="0" normalizeH="0" baseline="0" noProof="0">
              <a:ln>
                <a:noFill/>
              </a:ln>
              <a:solidFill>
                <a:prstClr val="black"/>
              </a:solidFill>
              <a:effectLst/>
              <a:uLnTx/>
              <a:uFillTx/>
              <a:latin typeface="+mn-lt"/>
              <a:ea typeface="+mn-ea"/>
              <a:cs typeface="+mn-cs"/>
            </a:rPr>
            <a:t>8.6</a:t>
          </a:r>
          <a:r>
            <a:rPr kumimoji="0" lang="ja-JP" altLang="ja-JP" sz="1100" b="0" i="0" u="none" strike="noStrike" kern="0" cap="none" spc="0" normalizeH="0" baseline="0" noProof="0">
              <a:ln>
                <a:noFill/>
              </a:ln>
              <a:solidFill>
                <a:prstClr val="black"/>
              </a:solidFill>
              <a:effectLst/>
              <a:uLnTx/>
              <a:uFillTx/>
              <a:latin typeface="+mn-lt"/>
              <a:ea typeface="+mn-ea"/>
              <a:cs typeface="+mn-cs"/>
            </a:rPr>
            <a:t>％とな</a:t>
          </a:r>
          <a:r>
            <a:rPr kumimoji="0" lang="ja-JP" altLang="en-US" sz="1100" b="0" i="0" u="none" strike="noStrike" kern="0" cap="none" spc="0" normalizeH="0" baseline="0" noProof="0">
              <a:ln>
                <a:noFill/>
              </a:ln>
              <a:solidFill>
                <a:prstClr val="black"/>
              </a:solidFill>
              <a:effectLst/>
              <a:uLnTx/>
              <a:uFillTx/>
              <a:latin typeface="+mn-lt"/>
              <a:ea typeface="+mn-ea"/>
              <a:cs typeface="+mn-cs"/>
            </a:rPr>
            <a:t>ったものの</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a:t>
          </a:r>
          <a:r>
            <a:rPr kumimoji="0" lang="ja-JP" altLang="en-US" sz="1100" b="0" i="0" u="none" strike="noStrike" kern="0" cap="none" spc="0" normalizeH="0" baseline="0" noProof="0">
              <a:ln>
                <a:noFill/>
              </a:ln>
              <a:solidFill>
                <a:prstClr val="black"/>
              </a:solidFill>
              <a:effectLst/>
              <a:uLnTx/>
              <a:uFillTx/>
              <a:latin typeface="+mn-lt"/>
              <a:ea typeface="+mn-ea"/>
              <a:cs typeface="+mn-cs"/>
            </a:rPr>
            <a:t>を</a:t>
          </a:r>
          <a:r>
            <a:rPr kumimoji="0" lang="en-US" altLang="ja-JP" sz="1100" b="0" i="0" u="none" strike="noStrike" kern="0" cap="none" spc="0" normalizeH="0" baseline="0" noProof="0">
              <a:ln>
                <a:noFill/>
              </a:ln>
              <a:solidFill>
                <a:prstClr val="black"/>
              </a:solidFill>
              <a:effectLst/>
              <a:uLnTx/>
              <a:uFillTx/>
              <a:latin typeface="+mn-lt"/>
              <a:ea typeface="+mn-ea"/>
              <a:cs typeface="+mn-cs"/>
            </a:rPr>
            <a:t>0.4</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上回った。類似団体に比して高い水準で推移しているが、これは</a:t>
          </a:r>
          <a:r>
            <a:rPr kumimoji="0" lang="ja-JP" altLang="ja-JP" sz="1100" b="0" i="0" u="none" strike="noStrike" kern="0" cap="none" spc="0" normalizeH="0" baseline="0" noProof="0">
              <a:ln>
                <a:noFill/>
              </a:ln>
              <a:solidFill>
                <a:prstClr val="black"/>
              </a:solidFill>
              <a:effectLst/>
              <a:uLnTx/>
              <a:uFillTx/>
              <a:latin typeface="+mn-lt"/>
              <a:ea typeface="+mn-ea"/>
              <a:cs typeface="+mn-cs"/>
            </a:rPr>
            <a:t>病院事業</a:t>
          </a:r>
          <a:r>
            <a:rPr kumimoji="0" lang="ja-JP" altLang="en-US" sz="1100" b="0" i="0" u="none" strike="noStrike" kern="0" cap="none" spc="0" normalizeH="0" baseline="0" noProof="0">
              <a:ln>
                <a:noFill/>
              </a:ln>
              <a:solidFill>
                <a:prstClr val="black"/>
              </a:solidFill>
              <a:effectLst/>
              <a:uLnTx/>
              <a:uFillTx/>
              <a:latin typeface="+mn-lt"/>
              <a:ea typeface="+mn-ea"/>
              <a:cs typeface="+mn-cs"/>
            </a:rPr>
            <a:t>に係る</a:t>
          </a:r>
          <a:r>
            <a:rPr kumimoji="0" lang="ja-JP" altLang="ja-JP" sz="1100" b="0" i="0" u="none" strike="noStrike" kern="0" cap="none" spc="0" normalizeH="0" baseline="0" noProof="0">
              <a:ln>
                <a:noFill/>
              </a:ln>
              <a:solidFill>
                <a:prstClr val="black"/>
              </a:solidFill>
              <a:effectLst/>
              <a:uLnTx/>
              <a:uFillTx/>
              <a:latin typeface="+mn-lt"/>
              <a:ea typeface="+mn-ea"/>
              <a:cs typeface="+mn-cs"/>
            </a:rPr>
            <a:t>準元利償還金が</a:t>
          </a:r>
          <a:r>
            <a:rPr kumimoji="0" lang="ja-JP" altLang="en-US" sz="1100" b="0" i="0" u="none" strike="noStrike" kern="0" cap="none" spc="0" normalizeH="0" baseline="0" noProof="0">
              <a:ln>
                <a:noFill/>
              </a:ln>
              <a:solidFill>
                <a:prstClr val="black"/>
              </a:solidFill>
              <a:effectLst/>
              <a:uLnTx/>
              <a:uFillTx/>
              <a:latin typeface="+mn-lt"/>
              <a:ea typeface="+mn-ea"/>
              <a:cs typeface="+mn-cs"/>
            </a:rPr>
            <a:t>多額であることが</a:t>
          </a:r>
          <a:r>
            <a:rPr kumimoji="0" lang="ja-JP" altLang="ja-JP" sz="1100" b="0" i="0" u="none" strike="noStrike" kern="0" cap="none" spc="0" normalizeH="0" baseline="0" noProof="0">
              <a:ln>
                <a:noFill/>
              </a:ln>
              <a:solidFill>
                <a:prstClr val="black"/>
              </a:solidFill>
              <a:effectLst/>
              <a:uLnTx/>
              <a:uFillTx/>
              <a:latin typeface="+mn-lt"/>
              <a:ea typeface="+mn-ea"/>
              <a:cs typeface="+mn-cs"/>
            </a:rPr>
            <a:t>要因とな</a:t>
          </a:r>
          <a:r>
            <a:rPr kumimoji="0" lang="ja-JP" altLang="en-US" sz="1100" b="0" i="0" u="none" strike="noStrike" kern="0" cap="none" spc="0" normalizeH="0" baseline="0" noProof="0">
              <a:ln>
                <a:noFill/>
              </a:ln>
              <a:solidFill>
                <a:prstClr val="black"/>
              </a:solidFill>
              <a:effectLst/>
              <a:uLnTx/>
              <a:uFillTx/>
              <a:latin typeface="+mn-lt"/>
              <a:ea typeface="+mn-ea"/>
              <a:cs typeface="+mn-cs"/>
            </a:rPr>
            <a:t>っている。今後は</a:t>
          </a:r>
          <a:r>
            <a:rPr kumimoji="0" lang="ja-JP" altLang="ja-JP" sz="1100" b="0" i="0" u="none" strike="noStrike" kern="0" cap="none" spc="0" normalizeH="0" baseline="0" noProof="0">
              <a:ln>
                <a:noFill/>
              </a:ln>
              <a:solidFill>
                <a:prstClr val="black"/>
              </a:solidFill>
              <a:effectLst/>
              <a:uLnTx/>
              <a:uFillTx/>
              <a:latin typeface="+mn-lt"/>
              <a:ea typeface="+mn-ea"/>
              <a:cs typeface="+mn-cs"/>
            </a:rPr>
            <a:t>交付税措置の有利な合併特例債等を有効活用し、実質公債費比率の急激な上昇の抑制に努める。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61722</xdr:rowOff>
    </xdr:from>
    <xdr:to>
      <xdr:col>24</xdr:col>
      <xdr:colOff>558800</xdr:colOff>
      <xdr:row>41</xdr:row>
      <xdr:rowOff>100330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911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42</xdr:row>
      <xdr:rowOff>15748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2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15748</xdr:rowOff>
    </xdr:from>
    <xdr:to>
      <xdr:col>22</xdr:col>
      <xdr:colOff>203200</xdr:colOff>
      <xdr:row>43</xdr:row>
      <xdr:rowOff>8382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1664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8382</xdr:rowOff>
    </xdr:from>
    <xdr:to>
      <xdr:col>21</xdr:col>
      <xdr:colOff>0</xdr:colOff>
      <xdr:row>43</xdr:row>
      <xdr:rowOff>162814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8073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a:extLst>
            <a:ext uri="{FF2B5EF4-FFF2-40B4-BE49-F238E27FC236}">
              <a16:creationId xmlns:a16="http://schemas.microsoft.com/office/drawing/2014/main" id="{00000000-0008-0000-0300-000089010000}"/>
            </a:ext>
          </a:extLst>
        </xdr:cNvPr>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a:extLst>
            <a:ext uri="{FF2B5EF4-FFF2-40B4-BE49-F238E27FC236}">
              <a16:creationId xmlns:a16="http://schemas.microsoft.com/office/drawing/2014/main" id="{00000000-0008-0000-0300-00008B010000}"/>
            </a:ext>
          </a:extLst>
        </xdr:cNvPr>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154449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49530</xdr:rowOff>
    </xdr:from>
    <xdr:to>
      <xdr:col>23</xdr:col>
      <xdr:colOff>457200</xdr:colOff>
      <xdr:row>41</xdr:row>
      <xdr:rowOff>151130</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136398</xdr:rowOff>
    </xdr:from>
    <xdr:to>
      <xdr:col>22</xdr:col>
      <xdr:colOff>254000</xdr:colOff>
      <xdr:row>42</xdr:row>
      <xdr:rowOff>66548</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129032</xdr:rowOff>
    </xdr:from>
    <xdr:to>
      <xdr:col>21</xdr:col>
      <xdr:colOff>50800</xdr:colOff>
      <xdr:row>43</xdr:row>
      <xdr:rowOff>59182</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43959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112014</xdr:rowOff>
    </xdr:from>
    <xdr:to>
      <xdr:col>19</xdr:col>
      <xdr:colOff>533400</xdr:colOff>
      <xdr:row>44</xdr:row>
      <xdr:rowOff>42164</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3462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26941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財政調整基金など充当可能財源等の増加</a:t>
          </a:r>
          <a:r>
            <a:rPr kumimoji="0" lang="ja-JP" altLang="en-US" sz="1100" b="0" i="0" u="none" strike="noStrike" kern="0" cap="none" spc="0" normalizeH="0" baseline="0" noProof="0">
              <a:ln>
                <a:noFill/>
              </a:ln>
              <a:solidFill>
                <a:prstClr val="black"/>
              </a:solidFill>
              <a:effectLst/>
              <a:uLnTx/>
              <a:uFillTx/>
              <a:latin typeface="+mn-lt"/>
              <a:ea typeface="+mn-ea"/>
              <a:cs typeface="+mn-cs"/>
            </a:rPr>
            <a:t>、退職手当負担見込額の減少などにより将来負担額が減少したため、将来負担比率は算定されなかった</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。今後も市債の発行抑制による地方債残高の縮減や交付税措置の有利な起債の有効活用などによる充当可能財源等の確保を図るなど、将来負担額の抑制に努める。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156168</xdr:rowOff>
    </xdr:from>
    <xdr:to>
      <xdr:col>23</xdr:col>
      <xdr:colOff>406400</xdr:colOff>
      <xdr:row>15</xdr:row>
      <xdr:rowOff>129498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564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129498</xdr:rowOff>
    </xdr:from>
    <xdr:to>
      <xdr:col>22</xdr:col>
      <xdr:colOff>203200</xdr:colOff>
      <xdr:row>16</xdr:row>
      <xdr:rowOff>93980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01248"/>
          <a:ext cx="889000" cy="1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93980</xdr:rowOff>
    </xdr:from>
    <xdr:to>
      <xdr:col>21</xdr:col>
      <xdr:colOff>0</xdr:colOff>
      <xdr:row>17</xdr:row>
      <xdr:rowOff>125222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83718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a:extLst>
            <a:ext uri="{FF2B5EF4-FFF2-40B4-BE49-F238E27FC236}">
              <a16:creationId xmlns:a16="http://schemas.microsoft.com/office/drawing/2014/main" id="{00000000-0008-0000-0300-0000C4010000}"/>
            </a:ext>
          </a:extLst>
        </xdr:cNvPr>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54" name="フローチャート : 判断 453">
          <a:extLst>
            <a:ext uri="{FF2B5EF4-FFF2-40B4-BE49-F238E27FC236}">
              <a16:creationId xmlns:a16="http://schemas.microsoft.com/office/drawing/2014/main" id="{00000000-0008-0000-0300-0000C6010000}"/>
            </a:ext>
          </a:extLst>
        </xdr:cNvPr>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6" name="フローチャート : 判断 455">
          <a:extLst>
            <a:ext uri="{FF2B5EF4-FFF2-40B4-BE49-F238E27FC236}">
              <a16:creationId xmlns:a16="http://schemas.microsoft.com/office/drawing/2014/main" id="{00000000-0008-0000-0300-0000C8010000}"/>
            </a:ext>
          </a:extLst>
        </xdr:cNvPr>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14</xdr:row>
      <xdr:rowOff>105368</xdr:rowOff>
    </xdr:from>
    <xdr:to>
      <xdr:col>23</xdr:col>
      <xdr:colOff>457200</xdr:colOff>
      <xdr:row>15</xdr:row>
      <xdr:rowOff>35518</xdr:rowOff>
    </xdr:to>
    <xdr:sp macro="" textlink="">
      <xdr:nvSpPr>
        <xdr:cNvPr id="463" name="円/楕円 462">
          <a:extLst>
            <a:ext uri="{FF2B5EF4-FFF2-40B4-BE49-F238E27FC236}">
              <a16:creationId xmlns:a16="http://schemas.microsoft.com/office/drawing/2014/main" id="{00000000-0008-0000-0300-0000CF010000}"/>
            </a:ext>
          </a:extLst>
        </xdr:cNvPr>
        <xdr:cNvSpPr/>
      </xdr:nvSpPr>
      <xdr:spPr>
        <a:xfrm>
          <a:off x="16129000" y="25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45695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27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78698</xdr:rowOff>
    </xdr:from>
    <xdr:to>
      <xdr:col>22</xdr:col>
      <xdr:colOff>254000</xdr:colOff>
      <xdr:row>16</xdr:row>
      <xdr:rowOff>8848</xdr:rowOff>
    </xdr:to>
    <xdr:sp macro="" textlink="">
      <xdr:nvSpPr>
        <xdr:cNvPr id="465" name="円/楕円 464">
          <a:extLst>
            <a:ext uri="{FF2B5EF4-FFF2-40B4-BE49-F238E27FC236}">
              <a16:creationId xmlns:a16="http://schemas.microsoft.com/office/drawing/2014/main" id="{00000000-0008-0000-0300-0000D1010000}"/>
            </a:ext>
          </a:extLst>
        </xdr:cNvPr>
        <xdr:cNvSpPr/>
      </xdr:nvSpPr>
      <xdr:spPr>
        <a:xfrm>
          <a:off x="15240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19025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1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43180</xdr:rowOff>
    </xdr:from>
    <xdr:to>
      <xdr:col>21</xdr:col>
      <xdr:colOff>50800</xdr:colOff>
      <xdr:row>16</xdr:row>
      <xdr:rowOff>144780</xdr:rowOff>
    </xdr:to>
    <xdr:sp macro="" textlink="">
      <xdr:nvSpPr>
        <xdr:cNvPr id="467" name="円/楕円 466">
          <a:extLst>
            <a:ext uri="{FF2B5EF4-FFF2-40B4-BE49-F238E27FC236}">
              <a16:creationId xmlns:a16="http://schemas.microsoft.com/office/drawing/2014/main" id="{00000000-0008-0000-0300-0000D3010000}"/>
            </a:ext>
          </a:extLst>
        </xdr:cNvPr>
        <xdr:cNvSpPr/>
      </xdr:nvSpPr>
      <xdr:spPr>
        <a:xfrm>
          <a:off x="14351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129557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74422</xdr:rowOff>
    </xdr:from>
    <xdr:to>
      <xdr:col>19</xdr:col>
      <xdr:colOff>533400</xdr:colOff>
      <xdr:row>18</xdr:row>
      <xdr:rowOff>4572</xdr:rowOff>
    </xdr:to>
    <xdr:sp macro="" textlink="">
      <xdr:nvSpPr>
        <xdr:cNvPr id="469" name="円/楕円 468">
          <a:extLst>
            <a:ext uri="{FF2B5EF4-FFF2-40B4-BE49-F238E27FC236}">
              <a16:creationId xmlns:a16="http://schemas.microsoft.com/office/drawing/2014/main" id="{00000000-0008-0000-0300-0000D5010000}"/>
            </a:ext>
          </a:extLst>
        </xdr:cNvPr>
        <xdr:cNvSpPr/>
      </xdr:nvSpPr>
      <xdr:spPr>
        <a:xfrm>
          <a:off x="13462000" y="29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160799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07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千葉県旭市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67,267
65,926
130.45
33,351,721
31,691,129
1,572,054
18,007,081
28,202,252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人件費については、職員数の減等により、</a:t>
          </a:r>
          <a:r>
            <a:rPr kumimoji="0" lang="ja-JP" altLang="en-US" sz="1100" b="0" i="0" u="none" strike="noStrike" kern="0" cap="none" spc="0" normalizeH="0" baseline="0" noProof="0">
              <a:ln>
                <a:noFill/>
              </a:ln>
              <a:solidFill>
                <a:prstClr val="black"/>
              </a:solidFill>
              <a:effectLst/>
              <a:uLnTx/>
              <a:uFillTx/>
              <a:latin typeface="+mn-lt"/>
              <a:ea typeface="+mn-ea"/>
              <a:cs typeface="+mn-cs"/>
            </a:rPr>
            <a:t>ここ数年減少傾向にあるが</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今年度は</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共済組合負担金の増等により</a:t>
          </a:r>
          <a:r>
            <a:rPr kumimoji="0" lang="en-US" altLang="ja-JP" sz="1100" b="0" i="0" u="none" strike="noStrike" kern="0" cap="none" spc="0" normalizeH="0" baseline="0" noProof="0">
              <a:ln>
                <a:noFill/>
              </a:ln>
              <a:solidFill>
                <a:prstClr val="black"/>
              </a:solidFill>
              <a:effectLst/>
              <a:uLnTx/>
              <a:uFillTx/>
              <a:latin typeface="+mn-lt"/>
              <a:ea typeface="+mn-ea"/>
              <a:cs typeface="+mn-cs"/>
            </a:rPr>
            <a:t>0.8</a:t>
          </a:r>
          <a:r>
            <a:rPr kumimoji="0" lang="ja-JP" altLang="en-US" sz="1100" b="0" i="0" u="none" strike="noStrike" kern="0" cap="none" spc="0" normalizeH="0" baseline="0" noProof="0">
              <a:ln>
                <a:noFill/>
              </a:ln>
              <a:solidFill>
                <a:prstClr val="black"/>
              </a:solidFill>
              <a:effectLst/>
              <a:uLnTx/>
              <a:uFillTx/>
              <a:latin typeface="+mn-lt"/>
              <a:ea typeface="+mn-ea"/>
              <a:cs typeface="+mn-cs"/>
            </a:rPr>
            <a:t>ポイント増加している。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類似団体と比較すると職員数が多いことから高い水準</a:t>
          </a:r>
          <a:r>
            <a:rPr kumimoji="0" lang="ja-JP" altLang="en-US" sz="1100" b="0" i="0" u="none" strike="noStrike" kern="0" cap="none" spc="0" normalizeH="0" baseline="0" noProof="0">
              <a:ln>
                <a:noFill/>
              </a:ln>
              <a:solidFill>
                <a:prstClr val="black"/>
              </a:solidFill>
              <a:effectLst/>
              <a:uLnTx/>
              <a:uFillTx/>
              <a:latin typeface="+mn-lt"/>
              <a:ea typeface="+mn-ea"/>
              <a:cs typeface="+mn-cs"/>
            </a:rPr>
            <a:t>での推移となっているが、</a:t>
          </a:r>
          <a:r>
            <a:rPr kumimoji="0" lang="ja-JP" altLang="ja-JP" sz="1100" b="0" i="0" u="none" strike="noStrike" kern="0" cap="none" spc="0" normalizeH="0" baseline="0" noProof="0">
              <a:ln>
                <a:noFill/>
              </a:ln>
              <a:solidFill>
                <a:prstClr val="black"/>
              </a:solidFill>
              <a:effectLst/>
              <a:uLnTx/>
              <a:uFillTx/>
              <a:latin typeface="+mn-lt"/>
              <a:ea typeface="+mn-ea"/>
              <a:cs typeface="+mn-cs"/>
            </a:rPr>
            <a:t>これは合併によりごみ処理業務や消防業務を市に編入したことや市の直営の保育所が多いことなどが主な要因であるためで、今後は</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第</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次行政改革アクションプラン」に基づき、定員管理及び給与の適正化、指定管理者制度の導入等による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更なる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人件費の削減</a:t>
          </a:r>
          <a:r>
            <a:rPr kumimoji="0" lang="ja-JP" altLang="ja-JP" sz="1100" b="0" i="0" u="none" strike="noStrike" kern="0" cap="none" spc="0" normalizeH="0" baseline="0" noProof="0">
              <a:ln>
                <a:noFill/>
              </a:ln>
              <a:solidFill>
                <a:prstClr val="black"/>
              </a:solidFill>
              <a:effectLst/>
              <a:uLnTx/>
              <a:uFillTx/>
              <a:latin typeface="+mn-lt"/>
              <a:ea typeface="+mn-ea"/>
              <a:cs typeface="+mn-cs"/>
            </a:rPr>
            <a:t>に努める。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46990</xdr:rowOff>
    </xdr:from>
    <xdr:to>
      <xdr:col>7</xdr:col>
      <xdr:colOff>15875</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46990</xdr:rowOff>
    </xdr:from>
    <xdr:to>
      <xdr:col>5</xdr:col>
      <xdr:colOff>549275</xdr:colOff>
      <xdr:row>37</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0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130810</xdr:rowOff>
    </xdr:from>
    <xdr:to>
      <xdr:col>4</xdr:col>
      <xdr:colOff>346075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7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104140</xdr:rowOff>
    </xdr:from>
    <xdr:to>
      <xdr:col>3</xdr:col>
      <xdr:colOff>142875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9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167640</xdr:rowOff>
    </xdr:from>
    <xdr:to>
      <xdr:col>5</xdr:col>
      <xdr:colOff>600075</xdr:colOff>
      <xdr:row>37</xdr:row>
      <xdr:rowOff>97790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80010</xdr:rowOff>
    </xdr:from>
    <xdr:to>
      <xdr:col>4</xdr:col>
      <xdr:colOff>396875</xdr:colOff>
      <xdr:row>38</xdr:row>
      <xdr:rowOff>10160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53340</xdr:rowOff>
    </xdr:from>
    <xdr:to>
      <xdr:col>3</xdr:col>
      <xdr:colOff>193675</xdr:colOff>
      <xdr:row>38</xdr:row>
      <xdr:rowOff>154940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114300</xdr:rowOff>
    </xdr:from>
    <xdr:to>
      <xdr:col>1</xdr:col>
      <xdr:colOff>676275</xdr:colOff>
      <xdr:row>39</xdr:row>
      <xdr:rowOff>44450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物件費については、前年度から</a:t>
          </a:r>
          <a:r>
            <a:rPr lang="en-US" altLang="ja-JP" sz="1100" b="0" i="0" u="none" strike="noStrike" baseline="0">
              <a:solidFill>
                <a:schemeClr val="dk1"/>
              </a:solidFill>
              <a:latin typeface="+mn-lt"/>
              <a:ea typeface="+mn-ea"/>
              <a:cs typeface="+mn-cs"/>
            </a:rPr>
            <a:t>0.4</a:t>
          </a:r>
          <a:r>
            <a:rPr lang="ja-JP" altLang="en-US" sz="1100" b="0" i="0" u="none" strike="noStrike" baseline="0">
              <a:solidFill>
                <a:schemeClr val="dk1"/>
              </a:solidFill>
              <a:latin typeface="+mn-lt"/>
              <a:ea typeface="+mn-ea"/>
              <a:cs typeface="+mn-cs"/>
            </a:rPr>
            <a:t>ポイント増加したものの、類似団体平均を</a:t>
          </a:r>
          <a:r>
            <a:rPr lang="en-US" altLang="ja-JP" sz="1100" b="0" i="0" u="none" strike="noStrike" baseline="0">
              <a:solidFill>
                <a:schemeClr val="dk1"/>
              </a:solidFill>
              <a:latin typeface="+mn-lt"/>
              <a:ea typeface="+mn-ea"/>
              <a:cs typeface="+mn-cs"/>
            </a:rPr>
            <a:t>1.4</a:t>
          </a:r>
          <a:r>
            <a:rPr lang="ja-JP" altLang="en-US" sz="1100" b="0" i="0" u="none" strike="noStrike" baseline="0">
              <a:solidFill>
                <a:schemeClr val="dk1"/>
              </a:solidFill>
              <a:latin typeface="+mn-lt"/>
              <a:ea typeface="+mn-ea"/>
              <a:cs typeface="+mn-cs"/>
            </a:rPr>
            <a:t>ポイント下回っている。今後、臨時職員の見直しや公共施設の統廃合による管理経費の抑制など、事務事業の整理・統合等を進め、物件費全体の縮減を図る。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60053</xdr:rowOff>
    </xdr:from>
    <xdr:to>
      <xdr:col>24</xdr:col>
      <xdr:colOff>31750</xdr:colOff>
      <xdr:row>15</xdr:row>
      <xdr:rowOff>86179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3180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60053</xdr:rowOff>
    </xdr:from>
    <xdr:to>
      <xdr:col>22</xdr:col>
      <xdr:colOff>565150</xdr:colOff>
      <xdr:row>15</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318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46990</xdr:rowOff>
    </xdr:from>
    <xdr:to>
      <xdr:col>21</xdr:col>
      <xdr:colOff>361950</xdr:colOff>
      <xdr:row>15</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14333</xdr:rowOff>
    </xdr:from>
    <xdr:to>
      <xdr:col>20</xdr:col>
      <xdr:colOff>158750</xdr:colOff>
      <xdr:row>15</xdr:row>
      <xdr:rowOff>46990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860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a:extLst>
            <a:ext uri="{FF2B5EF4-FFF2-40B4-BE49-F238E27FC236}">
              <a16:creationId xmlns:a16="http://schemas.microsoft.com/office/drawing/2014/main" id="{00000000-0008-0000-0400-00008D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35379</xdr:rowOff>
    </xdr:from>
    <xdr:to>
      <xdr:col>24</xdr:col>
      <xdr:colOff>82550</xdr:colOff>
      <xdr:row>15</xdr:row>
      <xdr:rowOff>136979</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51906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9253</xdr:rowOff>
    </xdr:from>
    <xdr:to>
      <xdr:col>22</xdr:col>
      <xdr:colOff>615950</xdr:colOff>
      <xdr:row>15</xdr:row>
      <xdr:rowOff>110853</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5621000" y="2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121030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9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41910</xdr:rowOff>
    </xdr:from>
    <xdr:to>
      <xdr:col>21</xdr:col>
      <xdr:colOff>412750</xdr:colOff>
      <xdr:row>15</xdr:row>
      <xdr:rowOff>143510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167640</xdr:rowOff>
    </xdr:from>
    <xdr:to>
      <xdr:col>20</xdr:col>
      <xdr:colOff>209550</xdr:colOff>
      <xdr:row>15</xdr:row>
      <xdr:rowOff>97790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134983</xdr:rowOff>
    </xdr:from>
    <xdr:to>
      <xdr:col>19</xdr:col>
      <xdr:colOff>6350</xdr:colOff>
      <xdr:row>15</xdr:row>
      <xdr:rowOff>65133</xdr:rowOff>
    </xdr:to>
    <xdr:sp macro="" textlink="">
      <xdr:nvSpPr>
        <xdr:cNvPr id="156" name="円/楕円 155">
          <a:extLst>
            <a:ext uri="{FF2B5EF4-FFF2-40B4-BE49-F238E27FC236}">
              <a16:creationId xmlns:a16="http://schemas.microsoft.com/office/drawing/2014/main" id="{00000000-0008-0000-0400-00009C000000}"/>
            </a:ext>
          </a:extLst>
        </xdr:cNvPr>
        <xdr:cNvSpPr/>
      </xdr:nvSpPr>
      <xdr:spPr>
        <a:xfrm>
          <a:off x="129540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75310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ja-JP" sz="1100" b="0" i="0" u="none" strike="noStrike" kern="0" cap="none" spc="0" normalizeH="0" baseline="0" noProof="0">
              <a:ln>
                <a:noFill/>
              </a:ln>
              <a:solidFill>
                <a:prstClr val="black"/>
              </a:solidFill>
              <a:effectLst/>
              <a:uLnTx/>
              <a:uFillTx/>
              <a:latin typeface="+mn-lt"/>
              <a:ea typeface="+mn-ea"/>
              <a:cs typeface="+mn-cs"/>
            </a:rPr>
            <a:t>扶助費については、</a:t>
          </a:r>
          <a:r>
            <a:rPr kumimoji="0" lang="ja-JP" altLang="en-US" sz="1100" b="0" i="0" u="none" strike="noStrike" kern="0" cap="none" spc="0" normalizeH="0" baseline="0" noProof="0">
              <a:ln>
                <a:noFill/>
              </a:ln>
              <a:solidFill>
                <a:prstClr val="black"/>
              </a:solidFill>
              <a:effectLst/>
              <a:uLnTx/>
              <a:uFillTx/>
              <a:latin typeface="+mn-lt"/>
              <a:ea typeface="+mn-ea"/>
              <a:cs typeface="+mn-cs"/>
            </a:rPr>
            <a:t>前年度から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0.3</a:t>
          </a:r>
          <a:r>
            <a:rPr kumimoji="0" lang="ja-JP" altLang="en-US" sz="1100" b="0" i="0" u="none" strike="noStrike" kern="0" cap="none" spc="0" normalizeH="0" baseline="0" noProof="0">
              <a:ln>
                <a:noFill/>
              </a:ln>
              <a:solidFill>
                <a:prstClr val="black"/>
              </a:solidFill>
              <a:effectLst/>
              <a:uLnTx/>
              <a:uFillTx/>
              <a:latin typeface="+mn-lt"/>
              <a:ea typeface="+mn-ea"/>
              <a:cs typeface="+mn-cs"/>
            </a:rPr>
            <a:t>ポイント増加しているが、</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類似団体平均を</a:t>
          </a:r>
          <a:r>
            <a:rPr kumimoji="0" lang="en-US" altLang="ja-JP" sz="1100" b="0" i="0" u="none" strike="noStrike" kern="0" cap="none" spc="0" normalizeH="0" baseline="0" noProof="0">
              <a:ln>
                <a:noFill/>
              </a:ln>
              <a:solidFill>
                <a:prstClr val="black"/>
              </a:solidFill>
              <a:effectLst/>
              <a:uLnTx/>
              <a:uFillTx/>
              <a:latin typeface="+mn-lt"/>
              <a:ea typeface="+mn-ea"/>
              <a:cs typeface="+mn-cs"/>
            </a:rPr>
            <a:t>1.3</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。平成</a:t>
          </a:r>
          <a:r>
            <a:rPr kumimoji="0" lang="en-US" altLang="ja-JP" sz="1100" b="0" i="0" u="none" strike="noStrike" kern="0" cap="none" spc="0" normalizeH="0" baseline="0" noProof="0">
              <a:ln>
                <a:noFill/>
              </a:ln>
              <a:solidFill>
                <a:prstClr val="black"/>
              </a:solidFill>
              <a:effectLst/>
              <a:uLnTx/>
              <a:uFillTx/>
              <a:latin typeface="+mn-lt"/>
              <a:ea typeface="+mn-ea"/>
              <a:cs typeface="+mn-cs"/>
            </a:rPr>
            <a:t>22</a:t>
          </a:r>
          <a:r>
            <a:rPr kumimoji="0" lang="ja-JP" altLang="en-US" sz="1100" b="0" i="0" u="none" strike="noStrike" kern="0" cap="none" spc="0" normalizeH="0" baseline="0" noProof="0">
              <a:ln>
                <a:noFill/>
              </a:ln>
              <a:solidFill>
                <a:prstClr val="black"/>
              </a:solidFill>
              <a:effectLst/>
              <a:uLnTx/>
              <a:uFillTx/>
              <a:latin typeface="+mn-lt"/>
              <a:ea typeface="+mn-ea"/>
              <a:cs typeface="+mn-cs"/>
            </a:rPr>
            <a:t>年度以降</a:t>
          </a:r>
          <a:r>
            <a:rPr kumimoji="0" lang="ja-JP" altLang="ja-JP" sz="1100" b="0" i="0" u="none" strike="noStrike" kern="0" cap="none" spc="0" normalizeH="0" baseline="0" noProof="0">
              <a:ln>
                <a:noFill/>
              </a:ln>
              <a:solidFill>
                <a:prstClr val="black"/>
              </a:solidFill>
              <a:effectLst/>
              <a:uLnTx/>
              <a:uFillTx/>
              <a:latin typeface="+mn-lt"/>
              <a:ea typeface="+mn-ea"/>
              <a:cs typeface="+mn-cs"/>
            </a:rPr>
            <a:t>上昇傾向であ</a:t>
          </a:r>
          <a:r>
            <a:rPr kumimoji="0" lang="ja-JP" altLang="en-US" sz="1100" b="0" i="0" u="none" strike="noStrike" kern="0" cap="none" spc="0" normalizeH="0" baseline="0" noProof="0">
              <a:ln>
                <a:noFill/>
              </a:ln>
              <a:solidFill>
                <a:prstClr val="black"/>
              </a:solidFill>
              <a:effectLst/>
              <a:uLnTx/>
              <a:uFillTx/>
              <a:latin typeface="+mn-lt"/>
              <a:ea typeface="+mn-ea"/>
              <a:cs typeface="+mn-cs"/>
            </a:rPr>
            <a:t>り、</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今後も少子高齢化の進行等に伴う福祉関連経費の増加により上昇が予想される。今後は扶助費の急激な上昇を抑えるため、単独事業の見直しを行うなど財政を圧迫しないよう努める</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111760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47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81280</xdr:rowOff>
    </xdr:from>
    <xdr:to>
      <xdr:col>5</xdr:col>
      <xdr:colOff>549275</xdr:colOff>
      <xdr:row>54</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9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138430</xdr:rowOff>
    </xdr:from>
    <xdr:to>
      <xdr:col>4</xdr:col>
      <xdr:colOff>346075</xdr:colOff>
      <xdr:row>54</xdr:row>
      <xdr:rowOff>81280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25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138430</xdr:rowOff>
    </xdr:from>
    <xdr:to>
      <xdr:col>3</xdr:col>
      <xdr:colOff>142875</xdr:colOff>
      <xdr:row>53</xdr:row>
      <xdr:rowOff>138430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25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60960</xdr:rowOff>
    </xdr:from>
    <xdr:to>
      <xdr:col>7</xdr:col>
      <xdr:colOff>66675</xdr:colOff>
      <xdr:row>54</xdr:row>
      <xdr:rowOff>162560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77487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30480</xdr:rowOff>
    </xdr:from>
    <xdr:to>
      <xdr:col>4</xdr:col>
      <xdr:colOff>396875</xdr:colOff>
      <xdr:row>54</xdr:row>
      <xdr:rowOff>132080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142257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87630</xdr:rowOff>
    </xdr:from>
    <xdr:to>
      <xdr:col>3</xdr:col>
      <xdr:colOff>193675</xdr:colOff>
      <xdr:row>54</xdr:row>
      <xdr:rowOff>17780</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27957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87630</xdr:rowOff>
    </xdr:from>
    <xdr:to>
      <xdr:col>1</xdr:col>
      <xdr:colOff>676275</xdr:colOff>
      <xdr:row>54</xdr:row>
      <xdr:rowOff>17780</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27957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その他については、前年度から</a:t>
          </a:r>
          <a:r>
            <a:rPr lang="en-US" altLang="ja-JP" sz="1100" b="0" i="0" u="none" strike="noStrike" baseline="0">
              <a:solidFill>
                <a:schemeClr val="dk1"/>
              </a:solidFill>
              <a:latin typeface="+mn-lt"/>
              <a:ea typeface="+mn-ea"/>
              <a:cs typeface="+mn-cs"/>
            </a:rPr>
            <a:t>0.4</a:t>
          </a:r>
          <a:r>
            <a:rPr lang="ja-JP" altLang="en-US" sz="1100" b="0" i="0" u="none" strike="noStrike" baseline="0">
              <a:solidFill>
                <a:schemeClr val="dk1"/>
              </a:solidFill>
              <a:latin typeface="+mn-lt"/>
              <a:ea typeface="+mn-ea"/>
              <a:cs typeface="+mn-cs"/>
            </a:rPr>
            <a:t>ポイント増加したが、類似団体平均を</a:t>
          </a:r>
          <a:r>
            <a:rPr lang="en-US" altLang="ja-JP" sz="1100" b="0" i="0" u="none" strike="noStrike" baseline="0">
              <a:solidFill>
                <a:schemeClr val="dk1"/>
              </a:solidFill>
              <a:latin typeface="+mn-lt"/>
              <a:ea typeface="+mn-ea"/>
              <a:cs typeface="+mn-cs"/>
            </a:rPr>
            <a:t>4.0</a:t>
          </a:r>
          <a:r>
            <a:rPr lang="ja-JP" altLang="en-US" sz="1100" b="0" i="0" u="none" strike="noStrike" baseline="0">
              <a:solidFill>
                <a:schemeClr val="dk1"/>
              </a:solidFill>
              <a:latin typeface="+mn-lt"/>
              <a:ea typeface="+mn-ea"/>
              <a:cs typeface="+mn-cs"/>
            </a:rPr>
            <a:t>ポイント下回っている。特別会計や公営企業会計への繰出金について、独立採算の原則に基づき、受益者負担の適正化など各会計の財政健全化を促進し、普通会計の負担額の削減に努める。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85090</xdr:rowOff>
    </xdr:from>
    <xdr:to>
      <xdr:col>24</xdr:col>
      <xdr:colOff>31750</xdr:colOff>
      <xdr:row>55</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14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85090</xdr:rowOff>
    </xdr:from>
    <xdr:to>
      <xdr:col>22</xdr:col>
      <xdr:colOff>565150</xdr:colOff>
      <xdr:row>55</xdr:row>
      <xdr:rowOff>85090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14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77470</xdr:rowOff>
    </xdr:from>
    <xdr:to>
      <xdr:col>21</xdr:col>
      <xdr:colOff>361950</xdr:colOff>
      <xdr:row>55</xdr:row>
      <xdr:rowOff>85090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07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62230</xdr:rowOff>
    </xdr:from>
    <xdr:to>
      <xdr:col>20</xdr:col>
      <xdr:colOff>158750</xdr:colOff>
      <xdr:row>55</xdr:row>
      <xdr:rowOff>77470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9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64770</xdr:rowOff>
    </xdr:from>
    <xdr:to>
      <xdr:col>24</xdr:col>
      <xdr:colOff>82550</xdr:colOff>
      <xdr:row>55</xdr:row>
      <xdr:rowOff>166370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81297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34290</xdr:rowOff>
    </xdr:from>
    <xdr:to>
      <xdr:col>22</xdr:col>
      <xdr:colOff>615950</xdr:colOff>
      <xdr:row>55</xdr:row>
      <xdr:rowOff>135890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146067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34290</xdr:rowOff>
    </xdr:from>
    <xdr:to>
      <xdr:col>21</xdr:col>
      <xdr:colOff>412750</xdr:colOff>
      <xdr:row>55</xdr:row>
      <xdr:rowOff>135890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146067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26670</xdr:rowOff>
    </xdr:from>
    <xdr:to>
      <xdr:col>20</xdr:col>
      <xdr:colOff>209550</xdr:colOff>
      <xdr:row>55</xdr:row>
      <xdr:rowOff>128270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138447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11430</xdr:rowOff>
    </xdr:from>
    <xdr:to>
      <xdr:col>19</xdr:col>
      <xdr:colOff>6350</xdr:colOff>
      <xdr:row>55</xdr:row>
      <xdr:rowOff>113030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123207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補助費等については、前年度から</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ポイント増加し、類似団体平均を</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ポイント上回っている。今後も市単独補助金・交付金等の見直しにより、補助費等の適正化を図る。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24130</xdr:rowOff>
    </xdr:from>
    <xdr:to>
      <xdr:col>24</xdr:col>
      <xdr:colOff>31750</xdr:colOff>
      <xdr:row>38</xdr:row>
      <xdr:rowOff>41275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392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a:extLst>
            <a:ext uri="{FF2B5EF4-FFF2-40B4-BE49-F238E27FC236}">
              <a16:creationId xmlns:a16="http://schemas.microsoft.com/office/drawing/2014/main" id="{00000000-0008-0000-0400-000035010000}"/>
            </a:ext>
          </a:extLst>
        </xdr:cNvPr>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12700</xdr:rowOff>
    </xdr:from>
    <xdr:to>
      <xdr:col>22</xdr:col>
      <xdr:colOff>565150</xdr:colOff>
      <xdr:row>38</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27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149860</xdr:rowOff>
    </xdr:from>
    <xdr:to>
      <xdr:col>21</xdr:col>
      <xdr:colOff>361950</xdr:colOff>
      <xdr:row>38</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93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a:extLst>
            <a:ext uri="{FF2B5EF4-FFF2-40B4-BE49-F238E27FC236}">
              <a16:creationId xmlns:a16="http://schemas.microsoft.com/office/drawing/2014/main" id="{00000000-0008-0000-0400-00003A010000}"/>
            </a:ext>
          </a:extLst>
        </xdr:cNvPr>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149860</xdr:rowOff>
    </xdr:from>
    <xdr:to>
      <xdr:col>20</xdr:col>
      <xdr:colOff>158750</xdr:colOff>
      <xdr:row>37</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93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a:extLst>
            <a:ext uri="{FF2B5EF4-FFF2-40B4-BE49-F238E27FC236}">
              <a16:creationId xmlns:a16="http://schemas.microsoft.com/office/drawing/2014/main" id="{00000000-0008-0000-0400-00003D010000}"/>
            </a:ext>
          </a:extLst>
        </xdr:cNvPr>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161925</xdr:rowOff>
    </xdr:from>
    <xdr:to>
      <xdr:col>24</xdr:col>
      <xdr:colOff>82550</xdr:colOff>
      <xdr:row>38</xdr:row>
      <xdr:rowOff>92075</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64592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134002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144780</xdr:rowOff>
    </xdr:from>
    <xdr:to>
      <xdr:col>22</xdr:col>
      <xdr:colOff>615950</xdr:colOff>
      <xdr:row>38</xdr:row>
      <xdr:rowOff>74930</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5621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59707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7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133350</xdr:rowOff>
    </xdr:from>
    <xdr:to>
      <xdr:col>21</xdr:col>
      <xdr:colOff>412750</xdr:colOff>
      <xdr:row>38</xdr:row>
      <xdr:rowOff>63500</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48277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99060</xdr:rowOff>
    </xdr:from>
    <xdr:to>
      <xdr:col>20</xdr:col>
      <xdr:colOff>209550</xdr:colOff>
      <xdr:row>38</xdr:row>
      <xdr:rowOff>29210</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3843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99060</xdr:rowOff>
    </xdr:from>
    <xdr:to>
      <xdr:col>19</xdr:col>
      <xdr:colOff>6350</xdr:colOff>
      <xdr:row>38</xdr:row>
      <xdr:rowOff>29210</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2954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公債費については、前年度から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0.3</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減少</a:t>
          </a:r>
          <a:r>
            <a:rPr kumimoji="0" lang="ja-JP" altLang="ja-JP" sz="1100" b="0" i="0" u="none" strike="noStrike" kern="0" cap="none" spc="0" normalizeH="0" baseline="0" noProof="0">
              <a:ln>
                <a:noFill/>
              </a:ln>
              <a:solidFill>
                <a:prstClr val="black"/>
              </a:solidFill>
              <a:effectLst/>
              <a:uLnTx/>
              <a:uFillTx/>
              <a:latin typeface="+mn-lt"/>
              <a:ea typeface="+mn-ea"/>
              <a:cs typeface="+mn-cs"/>
            </a:rPr>
            <a:t>し、類似団体平均を</a:t>
          </a:r>
          <a:r>
            <a:rPr kumimoji="0" lang="en-US" altLang="ja-JP" sz="1100" b="0" i="0" u="none" strike="noStrike" kern="0" cap="none" spc="0" normalizeH="0" baseline="0" noProof="0">
              <a:ln>
                <a:noFill/>
              </a:ln>
              <a:solidFill>
                <a:prstClr val="black"/>
              </a:solidFill>
              <a:effectLst/>
              <a:uLnTx/>
              <a:uFillTx/>
              <a:latin typeface="+mn-lt"/>
              <a:ea typeface="+mn-ea"/>
              <a:cs typeface="+mn-cs"/>
            </a:rPr>
            <a:t>2.5</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ポイント下回っ</a:t>
          </a:r>
          <a:r>
            <a:rPr kumimoji="0" lang="ja-JP" altLang="en-US" sz="1100" b="0" i="0" u="none" strike="noStrike" kern="0" cap="none" spc="0" normalizeH="0" baseline="0" noProof="0">
              <a:ln>
                <a:noFill/>
              </a:ln>
              <a:solidFill>
                <a:prstClr val="black"/>
              </a:solidFill>
              <a:effectLst/>
              <a:uLnTx/>
              <a:uFillTx/>
              <a:latin typeface="+mn-lt"/>
              <a:ea typeface="+mn-ea"/>
              <a:cs typeface="+mn-cs"/>
            </a:rPr>
            <a:t>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。今後は合併関連事業に伴う新規発行分の償還開始などにより</a:t>
          </a:r>
          <a:r>
            <a:rPr kumimoji="0" lang="ja-JP" altLang="en-US" sz="1100" b="0" i="0" u="none" strike="noStrike" kern="0" cap="none" spc="0" normalizeH="0" baseline="0" noProof="0">
              <a:ln>
                <a:noFill/>
              </a:ln>
              <a:solidFill>
                <a:prstClr val="black"/>
              </a:solidFill>
              <a:effectLst/>
              <a:uLnTx/>
              <a:uFillTx/>
              <a:latin typeface="+mn-lt"/>
              <a:ea typeface="+mn-ea"/>
              <a:cs typeface="+mn-cs"/>
            </a:rPr>
            <a:t>増加傾向が</a:t>
          </a:r>
          <a:r>
            <a:rPr kumimoji="0" lang="ja-JP" altLang="ja-JP" sz="1100" b="0" i="0" u="none" strike="noStrike" kern="0" cap="none" spc="0" normalizeH="0" baseline="0" noProof="0">
              <a:ln>
                <a:noFill/>
              </a:ln>
              <a:solidFill>
                <a:prstClr val="black"/>
              </a:solidFill>
              <a:effectLst/>
              <a:uLnTx/>
              <a:uFillTx/>
              <a:latin typeface="+mn-lt"/>
              <a:ea typeface="+mn-ea"/>
              <a:cs typeface="+mn-cs"/>
            </a:rPr>
            <a:t>見込まれる。市債の発行抑制や交付税措置の有利な起債の有効活用などにより、公債費の適正管理に努める。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130266</xdr:rowOff>
    </xdr:from>
    <xdr:to>
      <xdr:col>7</xdr:col>
      <xdr:colOff>15875</xdr:colOff>
      <xdr:row>76</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6046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43378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a:extLst>
            <a:ext uri="{FF2B5EF4-FFF2-40B4-BE49-F238E27FC236}">
              <a16:creationId xmlns:a16="http://schemas.microsoft.com/office/drawing/2014/main" id="{00000000-0008-0000-0400-000074010000}"/>
            </a:ext>
          </a:extLst>
        </xdr:cNvPr>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149861</xdr:rowOff>
    </xdr:from>
    <xdr:to>
      <xdr:col>5</xdr:col>
      <xdr:colOff>549275</xdr:colOff>
      <xdr:row>77</xdr:row>
      <xdr:rowOff>4536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800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118490</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169455</xdr:rowOff>
    </xdr:from>
    <xdr:to>
      <xdr:col>4</xdr:col>
      <xdr:colOff>346075</xdr:colOff>
      <xdr:row>77</xdr:row>
      <xdr:rowOff>4536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1996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169455</xdr:rowOff>
    </xdr:from>
    <xdr:to>
      <xdr:col>3</xdr:col>
      <xdr:colOff>142875</xdr:colOff>
      <xdr:row>77</xdr:row>
      <xdr:rowOff>50256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996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a:extLst>
            <a:ext uri="{FF2B5EF4-FFF2-40B4-BE49-F238E27FC236}">
              <a16:creationId xmlns:a16="http://schemas.microsoft.com/office/drawing/2014/main" id="{00000000-0008-0000-0400-00007C010000}"/>
            </a:ext>
          </a:extLst>
        </xdr:cNvPr>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111958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a:extLst>
            <a:ext uri="{FF2B5EF4-FFF2-40B4-BE49-F238E27FC236}">
              <a16:creationId xmlns:a16="http://schemas.microsoft.com/office/drawing/2014/main" id="{00000000-0008-0000-0400-00007E010000}"/>
            </a:ext>
          </a:extLst>
        </xdr:cNvPr>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125021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79466</xdr:rowOff>
    </xdr:from>
    <xdr:to>
      <xdr:col>7</xdr:col>
      <xdr:colOff>66675</xdr:colOff>
      <xdr:row>77</xdr:row>
      <xdr:rowOff>9616</xdr:rowOff>
    </xdr:to>
    <xdr:sp macro="" textlink="">
      <xdr:nvSpPr>
        <xdr:cNvPr id="389" name="円/楕円 388">
          <a:extLst>
            <a:ext uri="{FF2B5EF4-FFF2-40B4-BE49-F238E27FC236}">
              <a16:creationId xmlns:a16="http://schemas.microsoft.com/office/drawing/2014/main" id="{00000000-0008-0000-0400-000085010000}"/>
            </a:ext>
          </a:extLst>
        </xdr:cNvPr>
        <xdr:cNvSpPr/>
      </xdr:nvSpPr>
      <xdr:spPr>
        <a:xfrm>
          <a:off x="47752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95993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5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99061</xdr:rowOff>
    </xdr:from>
    <xdr:to>
      <xdr:col>5</xdr:col>
      <xdr:colOff>600075</xdr:colOff>
      <xdr:row>77</xdr:row>
      <xdr:rowOff>29211</xdr:rowOff>
    </xdr:to>
    <xdr:sp macro="" textlink="">
      <xdr:nvSpPr>
        <xdr:cNvPr id="391" name="円/楕円 390">
          <a:extLst>
            <a:ext uri="{FF2B5EF4-FFF2-40B4-BE49-F238E27FC236}">
              <a16:creationId xmlns:a16="http://schemas.microsoft.com/office/drawing/2014/main" id="{00000000-0008-0000-0400-000087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39387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125186</xdr:rowOff>
    </xdr:from>
    <xdr:to>
      <xdr:col>4</xdr:col>
      <xdr:colOff>396875</xdr:colOff>
      <xdr:row>77</xdr:row>
      <xdr:rowOff>55336</xdr:rowOff>
    </xdr:to>
    <xdr:sp macro="" textlink="">
      <xdr:nvSpPr>
        <xdr:cNvPr id="393" name="円/楕円 392">
          <a:extLst>
            <a:ext uri="{FF2B5EF4-FFF2-40B4-BE49-F238E27FC236}">
              <a16:creationId xmlns:a16="http://schemas.microsoft.com/office/drawing/2014/main" id="{00000000-0008-0000-0400-000089010000}"/>
            </a:ext>
          </a:extLst>
        </xdr:cNvPr>
        <xdr:cNvSpPr/>
      </xdr:nvSpPr>
      <xdr:spPr>
        <a:xfrm>
          <a:off x="3048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65512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118655</xdr:rowOff>
    </xdr:from>
    <xdr:to>
      <xdr:col>3</xdr:col>
      <xdr:colOff>193675</xdr:colOff>
      <xdr:row>77</xdr:row>
      <xdr:rowOff>48805</xdr:rowOff>
    </xdr:to>
    <xdr:sp macro="" textlink="">
      <xdr:nvSpPr>
        <xdr:cNvPr id="395" name="円/楕円 394">
          <a:extLst>
            <a:ext uri="{FF2B5EF4-FFF2-40B4-BE49-F238E27FC236}">
              <a16:creationId xmlns:a16="http://schemas.microsoft.com/office/drawing/2014/main" id="{00000000-0008-0000-0400-00008B010000}"/>
            </a:ext>
          </a:extLst>
        </xdr:cNvPr>
        <xdr:cNvSpPr/>
      </xdr:nvSpPr>
      <xdr:spPr>
        <a:xfrm>
          <a:off x="2159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58981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170906</xdr:rowOff>
    </xdr:from>
    <xdr:to>
      <xdr:col>1</xdr:col>
      <xdr:colOff>676275</xdr:colOff>
      <xdr:row>77</xdr:row>
      <xdr:rowOff>101056</xdr:rowOff>
    </xdr:to>
    <xdr:sp macro="" textlink="">
      <xdr:nvSpPr>
        <xdr:cNvPr id="397" name="円/楕円 396">
          <a:extLst>
            <a:ext uri="{FF2B5EF4-FFF2-40B4-BE49-F238E27FC236}">
              <a16:creationId xmlns:a16="http://schemas.microsoft.com/office/drawing/2014/main" id="{00000000-0008-0000-0400-00008D010000}"/>
            </a:ext>
          </a:extLst>
        </xdr:cNvPr>
        <xdr:cNvSpPr/>
      </xdr:nvSpPr>
      <xdr:spPr>
        <a:xfrm>
          <a:off x="1270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111233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6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公債費以外については、前年度から</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、類似団体平均を</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ポイント下回っている。</a:t>
          </a:r>
          <a:r>
            <a:rPr lang="ja-JP" altLang="en-US" sz="1100" b="0" i="0" baseline="0">
              <a:solidFill>
                <a:schemeClr val="dk1"/>
              </a:solidFill>
              <a:effectLst/>
              <a:latin typeface="+mn-lt"/>
              <a:ea typeface="+mn-ea"/>
              <a:cs typeface="+mn-cs"/>
            </a:rPr>
            <a:t>ここで</a:t>
          </a:r>
          <a:r>
            <a:rPr lang="ja-JP" altLang="ja-JP" sz="1100" b="0" i="0" baseline="0">
              <a:solidFill>
                <a:schemeClr val="dk1"/>
              </a:solidFill>
              <a:effectLst/>
              <a:latin typeface="+mn-lt"/>
              <a:ea typeface="+mn-ea"/>
              <a:cs typeface="+mn-cs"/>
            </a:rPr>
            <a:t>は人件費が大きな比重を占めており、人件費の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傾向が影響し、公債費以外全体でも</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今後「第３次行政改革アクションプラン」に基づく職員数の更なる削減や指定管理者制度の導入を進め、人件費の削減に努めるとともに、物件費や補助費等の縮減も図り、公債費以外全体での改善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101854</xdr:rowOff>
    </xdr:from>
    <xdr:to>
      <xdr:col>24</xdr:col>
      <xdr:colOff>31750</xdr:colOff>
      <xdr:row>76</xdr:row>
      <xdr:rowOff>30987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60604"/>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34562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a:extLst>
            <a:ext uri="{FF2B5EF4-FFF2-40B4-BE49-F238E27FC236}">
              <a16:creationId xmlns:a16="http://schemas.microsoft.com/office/drawing/2014/main" id="{00000000-0008-0000-0400-0000AF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101854</xdr:rowOff>
    </xdr:from>
    <xdr:to>
      <xdr:col>22</xdr:col>
      <xdr:colOff>565150</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9606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a:extLst>
            <a:ext uri="{FF2B5EF4-FFF2-40B4-BE49-F238E27FC236}">
              <a16:creationId xmlns:a16="http://schemas.microsoft.com/office/drawing/2014/main" id="{00000000-0008-0000-0400-0000B1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115570</xdr:rowOff>
    </xdr:from>
    <xdr:to>
      <xdr:col>21</xdr:col>
      <xdr:colOff>361950</xdr:colOff>
      <xdr:row>75</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115570</xdr:rowOff>
    </xdr:from>
    <xdr:to>
      <xdr:col>20</xdr:col>
      <xdr:colOff>158750</xdr:colOff>
      <xdr:row>75</xdr:row>
      <xdr:rowOff>120142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74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a:extLst>
            <a:ext uri="{FF2B5EF4-FFF2-40B4-BE49-F238E27FC236}">
              <a16:creationId xmlns:a16="http://schemas.microsoft.com/office/drawing/2014/main" id="{00000000-0008-0000-0400-0000B7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a:extLst>
            <a:ext uri="{FF2B5EF4-FFF2-40B4-BE49-F238E27FC236}">
              <a16:creationId xmlns:a16="http://schemas.microsoft.com/office/drawing/2014/main" id="{00000000-0008-0000-0400-0000B9010000}"/>
            </a:ext>
          </a:extLst>
        </xdr:cNvPr>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48" name="円/楕円 447">
          <a:extLst>
            <a:ext uri="{FF2B5EF4-FFF2-40B4-BE49-F238E27FC236}">
              <a16:creationId xmlns:a16="http://schemas.microsoft.com/office/drawing/2014/main" id="{00000000-0008-0000-0400-0000C0010000}"/>
            </a:ext>
          </a:extLst>
        </xdr:cNvPr>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168165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51054</xdr:rowOff>
    </xdr:from>
    <xdr:to>
      <xdr:col>22</xdr:col>
      <xdr:colOff>615950</xdr:colOff>
      <xdr:row>75</xdr:row>
      <xdr:rowOff>152654</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162831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110490</xdr:rowOff>
    </xdr:from>
    <xdr:to>
      <xdr:col>21</xdr:col>
      <xdr:colOff>412750</xdr:colOff>
      <xdr:row>76</xdr:row>
      <xdr:rowOff>40639</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64770</xdr:rowOff>
    </xdr:from>
    <xdr:to>
      <xdr:col>20</xdr:col>
      <xdr:colOff>209550</xdr:colOff>
      <xdr:row>75</xdr:row>
      <xdr:rowOff>166370</xdr:rowOff>
    </xdr:to>
    <xdr:sp macro="" textlink="">
      <xdr:nvSpPr>
        <xdr:cNvPr id="454" name="円/楕円 453">
          <a:extLst>
            <a:ext uri="{FF2B5EF4-FFF2-40B4-BE49-F238E27FC236}">
              <a16:creationId xmlns:a16="http://schemas.microsoft.com/office/drawing/2014/main" id="{00000000-0008-0000-0400-0000C6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5097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69342</xdr:rowOff>
    </xdr:from>
    <xdr:to>
      <xdr:col>19</xdr:col>
      <xdr:colOff>6350</xdr:colOff>
      <xdr:row>75</xdr:row>
      <xdr:rowOff>170942</xdr:rowOff>
    </xdr:to>
    <xdr:sp macro="" textlink="">
      <xdr:nvSpPr>
        <xdr:cNvPr id="456" name="円/楕円 455">
          <a:extLst>
            <a:ext uri="{FF2B5EF4-FFF2-40B4-BE49-F238E27FC236}">
              <a16:creationId xmlns:a16="http://schemas.microsoft.com/office/drawing/2014/main" id="{00000000-0008-0000-0400-0000C8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9669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千葉県旭市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92264</xdr:rowOff>
    </xdr:from>
    <xdr:to>
      <xdr:col>4</xdr:col>
      <xdr:colOff>1117600</xdr:colOff>
      <xdr:row>17</xdr:row>
      <xdr:rowOff>48193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3089"/>
          <a:ext cx="647700" cy="12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77041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67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27945</xdr:rowOff>
    </xdr:from>
    <xdr:to>
      <xdr:col>4</xdr:col>
      <xdr:colOff>469900</xdr:colOff>
      <xdr:row>17</xdr:row>
      <xdr:rowOff>48193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90220"/>
          <a:ext cx="698500" cy="20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29813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4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27945</xdr:rowOff>
    </xdr:from>
    <xdr:to>
      <xdr:col>3</xdr:col>
      <xdr:colOff>904875</xdr:colOff>
      <xdr:row>17</xdr:row>
      <xdr:rowOff>34281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0220"/>
          <a:ext cx="698500" cy="6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6212</xdr:rowOff>
    </xdr:from>
    <xdr:to>
      <xdr:col>3</xdr:col>
      <xdr:colOff>206375</xdr:colOff>
      <xdr:row>17</xdr:row>
      <xdr:rowOff>34281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68487"/>
          <a:ext cx="698500" cy="2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a:extLst>
            <a:ext uri="{FF2B5EF4-FFF2-40B4-BE49-F238E27FC236}">
              <a16:creationId xmlns:a16="http://schemas.microsoft.com/office/drawing/2014/main" id="{00000000-0008-0000-0500-000040000000}"/>
            </a:ext>
          </a:extLst>
        </xdr:cNvPr>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41464</xdr:rowOff>
    </xdr:from>
    <xdr:to>
      <xdr:col>5</xdr:col>
      <xdr:colOff>34925</xdr:colOff>
      <xdr:row>16</xdr:row>
      <xdr:rowOff>143064</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5600700" y="2832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57991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7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84,544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168843</xdr:rowOff>
    </xdr:from>
    <xdr:to>
      <xdr:col>4</xdr:col>
      <xdr:colOff>520700</xdr:colOff>
      <xdr:row>17</xdr:row>
      <xdr:rowOff>98993</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953000" y="295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83770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46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76,743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148595</xdr:rowOff>
    </xdr:from>
    <xdr:to>
      <xdr:col>3</xdr:col>
      <xdr:colOff>955675</xdr:colOff>
      <xdr:row>17</xdr:row>
      <xdr:rowOff>78745</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4254500" y="2939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88922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0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77,983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154931</xdr:rowOff>
    </xdr:from>
    <xdr:to>
      <xdr:col>3</xdr:col>
      <xdr:colOff>257175</xdr:colOff>
      <xdr:row>17</xdr:row>
      <xdr:rowOff>85081</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3556000" y="294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95258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77,595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126862</xdr:rowOff>
    </xdr:from>
    <xdr:to>
      <xdr:col>2</xdr:col>
      <xdr:colOff>692150</xdr:colOff>
      <xdr:row>17</xdr:row>
      <xdr:rowOff>57012</xdr:rowOff>
    </xdr:to>
    <xdr:sp macro="" textlink="">
      <xdr:nvSpPr>
        <xdr:cNvPr id="79" name="円/楕円 78">
          <a:extLst>
            <a:ext uri="{FF2B5EF4-FFF2-40B4-BE49-F238E27FC236}">
              <a16:creationId xmlns:a16="http://schemas.microsoft.com/office/drawing/2014/main" id="{00000000-0008-0000-0500-00004F000000}"/>
            </a:ext>
          </a:extLst>
        </xdr:cNvPr>
        <xdr:cNvSpPr/>
      </xdr:nvSpPr>
      <xdr:spPr bwMode="auto">
        <a:xfrm>
          <a:off x="2857500" y="291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67189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8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79,314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71930</xdr:rowOff>
    </xdr:from>
    <xdr:to>
      <xdr:col>4</xdr:col>
      <xdr:colOff>1117600</xdr:colOff>
      <xdr:row>36</xdr:row>
      <xdr:rowOff>88024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25180"/>
          <a:ext cx="647700" cy="16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72801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26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71930</xdr:rowOff>
    </xdr:from>
    <xdr:to>
      <xdr:col>4</xdr:col>
      <xdr:colOff>469900</xdr:colOff>
      <xdr:row>36</xdr:row>
      <xdr:rowOff>91522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25180"/>
          <a:ext cx="698500" cy="19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41687</xdr:rowOff>
    </xdr:from>
    <xdr:to>
      <xdr:col>3</xdr:col>
      <xdr:colOff>904875</xdr:colOff>
      <xdr:row>36</xdr:row>
      <xdr:rowOff>91522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94937"/>
          <a:ext cx="698500" cy="4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293924</xdr:rowOff>
    </xdr:from>
    <xdr:to>
      <xdr:col>3</xdr:col>
      <xdr:colOff>206375</xdr:colOff>
      <xdr:row>36</xdr:row>
      <xdr:rowOff>41687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04274"/>
          <a:ext cx="698500" cy="90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37224</xdr:rowOff>
    </xdr:from>
    <xdr:to>
      <xdr:col>5</xdr:col>
      <xdr:colOff>34925</xdr:colOff>
      <xdr:row>36</xdr:row>
      <xdr:rowOff>138824</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5600700" y="699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225201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3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19,205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21130</xdr:rowOff>
    </xdr:from>
    <xdr:to>
      <xdr:col>4</xdr:col>
      <xdr:colOff>520700</xdr:colOff>
      <xdr:row>36</xdr:row>
      <xdr:rowOff>122730</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953000" y="697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132907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4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19,909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40722</xdr:rowOff>
    </xdr:from>
    <xdr:to>
      <xdr:col>3</xdr:col>
      <xdr:colOff>955675</xdr:colOff>
      <xdr:row>36</xdr:row>
      <xdr:rowOff>142322</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254500" y="6993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152499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19,052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333787</xdr:rowOff>
    </xdr:from>
    <xdr:to>
      <xdr:col>3</xdr:col>
      <xdr:colOff>257175</xdr:colOff>
      <xdr:row>36</xdr:row>
      <xdr:rowOff>92487</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3556000" y="6944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102664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1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21,232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243124</xdr:rowOff>
    </xdr:from>
    <xdr:to>
      <xdr:col>2</xdr:col>
      <xdr:colOff>692150</xdr:colOff>
      <xdr:row>36</xdr:row>
      <xdr:rowOff>1824</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2857500" y="685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12001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2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67,267
65,926
130.45
33,351,721
31,691,129
1,572,054
18,007,081
28,202,252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113144</xdr:rowOff>
    </xdr:from>
    <xdr:to>
      <xdr:col>6</xdr:col>
      <xdr:colOff>511175</xdr:colOff>
      <xdr:row>35</xdr:row>
      <xdr:rowOff>122707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2444"/>
          <a:ext cx="838200" cy="18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103619</xdr:rowOff>
    </xdr:from>
    <xdr:to>
      <xdr:col>5</xdr:col>
      <xdr:colOff>358775</xdr:colOff>
      <xdr:row>35</xdr:row>
      <xdr:rowOff>122707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04369"/>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60242</xdr:rowOff>
    </xdr:from>
    <xdr:to>
      <xdr:col>4</xdr:col>
      <xdr:colOff>155575</xdr:colOff>
      <xdr:row>35</xdr:row>
      <xdr:rowOff>103619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60992"/>
          <a:ext cx="889000"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37935</xdr:rowOff>
    </xdr:from>
    <xdr:to>
      <xdr:col>2</xdr:col>
      <xdr:colOff>638175</xdr:colOff>
      <xdr:row>35</xdr:row>
      <xdr:rowOff>60242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38685"/>
          <a:ext cx="8890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62344</xdr:rowOff>
    </xdr:from>
    <xdr:to>
      <xdr:col>6</xdr:col>
      <xdr:colOff>561975</xdr:colOff>
      <xdr:row>34</xdr:row>
      <xdr:rowOff>163944</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58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85221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81,394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71907</xdr:rowOff>
    </xdr:from>
    <xdr:to>
      <xdr:col>5</xdr:col>
      <xdr:colOff>409575</xdr:colOff>
      <xdr:row>36</xdr:row>
      <xdr:rowOff>2057</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60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164634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52819</xdr:rowOff>
    </xdr:from>
    <xdr:to>
      <xdr:col>4</xdr:col>
      <xdr:colOff>206375</xdr:colOff>
      <xdr:row>35</xdr:row>
      <xdr:rowOff>154419</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60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170946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2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72,894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9442</xdr:rowOff>
    </xdr:from>
    <xdr:to>
      <xdr:col>3</xdr:col>
      <xdr:colOff>3175</xdr:colOff>
      <xdr:row>35</xdr:row>
      <xdr:rowOff>111042</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60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127569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8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75,171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158585</xdr:rowOff>
    </xdr:from>
    <xdr:to>
      <xdr:col>1</xdr:col>
      <xdr:colOff>485775</xdr:colOff>
      <xdr:row>35</xdr:row>
      <xdr:rowOff>88735</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59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105262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6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116024</xdr:rowOff>
    </xdr:from>
    <xdr:to>
      <xdr:col>6</xdr:col>
      <xdr:colOff>511175</xdr:colOff>
      <xdr:row>56</xdr:row>
      <xdr:rowOff>118211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17224"/>
          <a:ext cx="8382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116024</xdr:rowOff>
    </xdr:from>
    <xdr:to>
      <xdr:col>5</xdr:col>
      <xdr:colOff>358775</xdr:colOff>
      <xdr:row>56</xdr:row>
      <xdr:rowOff>140043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7224"/>
          <a:ext cx="889000" cy="2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140043</xdr:rowOff>
    </xdr:from>
    <xdr:to>
      <xdr:col>4</xdr:col>
      <xdr:colOff>155575</xdr:colOff>
      <xdr:row>57</xdr:row>
      <xdr:rowOff>5577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41243"/>
          <a:ext cx="889000" cy="3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66695</xdr:rowOff>
    </xdr:from>
    <xdr:to>
      <xdr:col>2</xdr:col>
      <xdr:colOff>638175</xdr:colOff>
      <xdr:row>57</xdr:row>
      <xdr:rowOff>5577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67895"/>
          <a:ext cx="889000" cy="1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a:extLst>
            <a:ext uri="{FF2B5EF4-FFF2-40B4-BE49-F238E27FC236}">
              <a16:creationId xmlns:a16="http://schemas.microsoft.com/office/drawing/2014/main" id="{00000000-0008-0000-0600-000085000000}"/>
            </a:ext>
          </a:extLst>
        </xdr:cNvPr>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67411</xdr:rowOff>
    </xdr:from>
    <xdr:to>
      <xdr:col>6</xdr:col>
      <xdr:colOff>561975</xdr:colOff>
      <xdr:row>56</xdr:row>
      <xdr:rowOff>169011</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4584700" y="96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45838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4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50,316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65224</xdr:rowOff>
    </xdr:from>
    <xdr:to>
      <xdr:col>5</xdr:col>
      <xdr:colOff>409575</xdr:colOff>
      <xdr:row>56</xdr:row>
      <xdr:rowOff>166824</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3746500" y="966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157951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5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50,450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89243</xdr:rowOff>
    </xdr:from>
    <xdr:to>
      <xdr:col>4</xdr:col>
      <xdr:colOff>206375</xdr:colOff>
      <xdr:row>57</xdr:row>
      <xdr:rowOff>19393</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2857500" y="9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10520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126227</xdr:rowOff>
    </xdr:from>
    <xdr:to>
      <xdr:col>3</xdr:col>
      <xdr:colOff>3175</xdr:colOff>
      <xdr:row>57</xdr:row>
      <xdr:rowOff>56377</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968500" y="97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47504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15895</xdr:rowOff>
    </xdr:from>
    <xdr:to>
      <xdr:col>1</xdr:col>
      <xdr:colOff>485775</xdr:colOff>
      <xdr:row>56</xdr:row>
      <xdr:rowOff>117495</xdr:rowOff>
    </xdr:to>
    <xdr:sp macro="" textlink="">
      <xdr:nvSpPr>
        <xdr:cNvPr id="148" name="円/楕円 147">
          <a:extLst>
            <a:ext uri="{FF2B5EF4-FFF2-40B4-BE49-F238E27FC236}">
              <a16:creationId xmlns:a16="http://schemas.microsoft.com/office/drawing/2014/main" id="{00000000-0008-0000-0600-000094000000}"/>
            </a:ext>
          </a:extLst>
        </xdr:cNvPr>
        <xdr:cNvSpPr/>
      </xdr:nvSpPr>
      <xdr:spPr>
        <a:xfrm>
          <a:off x="1079500" y="96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108622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10378</xdr:rowOff>
    </xdr:from>
    <xdr:to>
      <xdr:col>6</xdr:col>
      <xdr:colOff>511175</xdr:colOff>
      <xdr:row>79</xdr:row>
      <xdr:rowOff>24747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54928"/>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24747</xdr:rowOff>
    </xdr:from>
    <xdr:to>
      <xdr:col>5</xdr:col>
      <xdr:colOff>358775</xdr:colOff>
      <xdr:row>79</xdr:row>
      <xdr:rowOff>34021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69297"/>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33303</xdr:rowOff>
    </xdr:from>
    <xdr:to>
      <xdr:col>4</xdr:col>
      <xdr:colOff>155575</xdr:colOff>
      <xdr:row>79</xdr:row>
      <xdr:rowOff>34021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77853"/>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a:extLst>
            <a:ext uri="{FF2B5EF4-FFF2-40B4-BE49-F238E27FC236}">
              <a16:creationId xmlns:a16="http://schemas.microsoft.com/office/drawing/2014/main" id="{00000000-0008-0000-0600-0000BB000000}"/>
            </a:ext>
          </a:extLst>
        </xdr:cNvPr>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32748</xdr:rowOff>
    </xdr:from>
    <xdr:to>
      <xdr:col>2</xdr:col>
      <xdr:colOff>638175</xdr:colOff>
      <xdr:row>79</xdr:row>
      <xdr:rowOff>33303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77298"/>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a:extLst>
            <a:ext uri="{FF2B5EF4-FFF2-40B4-BE49-F238E27FC236}">
              <a16:creationId xmlns:a16="http://schemas.microsoft.com/office/drawing/2014/main" id="{00000000-0008-0000-0600-0000BE000000}"/>
            </a:ext>
          </a:extLst>
        </xdr:cNvPr>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a:extLst>
            <a:ext uri="{FF2B5EF4-FFF2-40B4-BE49-F238E27FC236}">
              <a16:creationId xmlns:a16="http://schemas.microsoft.com/office/drawing/2014/main" id="{00000000-0008-0000-0600-0000C0000000}"/>
            </a:ext>
          </a:extLst>
        </xdr:cNvPr>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131028</xdr:rowOff>
    </xdr:from>
    <xdr:to>
      <xdr:col>6</xdr:col>
      <xdr:colOff>561975</xdr:colOff>
      <xdr:row>79</xdr:row>
      <xdr:rowOff>61178</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4584700" y="135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45955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145397</xdr:rowOff>
    </xdr:from>
    <xdr:to>
      <xdr:col>5</xdr:col>
      <xdr:colOff>409575</xdr:colOff>
      <xdr:row>79</xdr:row>
      <xdr:rowOff>75547</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3746500" y="135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66674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7" y="136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154671</xdr:rowOff>
    </xdr:from>
    <xdr:to>
      <xdr:col>4</xdr:col>
      <xdr:colOff>206375</xdr:colOff>
      <xdr:row>79</xdr:row>
      <xdr:rowOff>84821</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2857500" y="135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75948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7" y="136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153953</xdr:rowOff>
    </xdr:from>
    <xdr:to>
      <xdr:col>3</xdr:col>
      <xdr:colOff>3175</xdr:colOff>
      <xdr:row>79</xdr:row>
      <xdr:rowOff>84103</xdr:rowOff>
    </xdr:to>
    <xdr:sp macro="" textlink="">
      <xdr:nvSpPr>
        <xdr:cNvPr id="205" name="円/楕円 204">
          <a:extLst>
            <a:ext uri="{FF2B5EF4-FFF2-40B4-BE49-F238E27FC236}">
              <a16:creationId xmlns:a16="http://schemas.microsoft.com/office/drawing/2014/main" id="{00000000-0008-0000-0600-0000CD000000}"/>
            </a:ext>
          </a:extLst>
        </xdr:cNvPr>
        <xdr:cNvSpPr/>
      </xdr:nvSpPr>
      <xdr:spPr>
        <a:xfrm>
          <a:off x="1968500" y="135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75230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7" y="1361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153398</xdr:rowOff>
    </xdr:from>
    <xdr:to>
      <xdr:col>1</xdr:col>
      <xdr:colOff>485775</xdr:colOff>
      <xdr:row>79</xdr:row>
      <xdr:rowOff>83548</xdr:rowOff>
    </xdr:to>
    <xdr:sp macro="" textlink="">
      <xdr:nvSpPr>
        <xdr:cNvPr id="207" name="円/楕円 206">
          <a:extLst>
            <a:ext uri="{FF2B5EF4-FFF2-40B4-BE49-F238E27FC236}">
              <a16:creationId xmlns:a16="http://schemas.microsoft.com/office/drawing/2014/main" id="{00000000-0008-0000-0600-0000CF000000}"/>
            </a:ext>
          </a:extLst>
        </xdr:cNvPr>
        <xdr:cNvSpPr/>
      </xdr:nvSpPr>
      <xdr:spPr>
        <a:xfrm>
          <a:off x="1079500" y="135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74675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7"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10606</xdr:rowOff>
    </xdr:from>
    <xdr:to>
      <xdr:col>6</xdr:col>
      <xdr:colOff>511175</xdr:colOff>
      <xdr:row>98</xdr:row>
      <xdr:rowOff>96642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812706"/>
          <a:ext cx="838200" cy="8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32501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2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a:extLst>
            <a:ext uri="{FF2B5EF4-FFF2-40B4-BE49-F238E27FC236}">
              <a16:creationId xmlns:a16="http://schemas.microsoft.com/office/drawing/2014/main" id="{00000000-0008-0000-0600-0000F2000000}"/>
            </a:ext>
          </a:extLst>
        </xdr:cNvPr>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96642</xdr:rowOff>
    </xdr:from>
    <xdr:to>
      <xdr:col>5</xdr:col>
      <xdr:colOff>358775</xdr:colOff>
      <xdr:row>98</xdr:row>
      <xdr:rowOff>124563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98742"/>
          <a:ext cx="8890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57653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4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124563</xdr:rowOff>
    </xdr:from>
    <xdr:to>
      <xdr:col>4</xdr:col>
      <xdr:colOff>155575</xdr:colOff>
      <xdr:row>99</xdr:row>
      <xdr:rowOff>50791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926663"/>
          <a:ext cx="889000" cy="9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a:extLst>
            <a:ext uri="{FF2B5EF4-FFF2-40B4-BE49-F238E27FC236}">
              <a16:creationId xmlns:a16="http://schemas.microsoft.com/office/drawing/2014/main" id="{00000000-0008-0000-0600-0000F7000000}"/>
            </a:ext>
          </a:extLst>
        </xdr:cNvPr>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156114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50791</xdr:rowOff>
    </xdr:from>
    <xdr:to>
      <xdr:col>2</xdr:col>
      <xdr:colOff>638175</xdr:colOff>
      <xdr:row>99</xdr:row>
      <xdr:rowOff>90404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7024341"/>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a:extLst>
            <a:ext uri="{FF2B5EF4-FFF2-40B4-BE49-F238E27FC236}">
              <a16:creationId xmlns:a16="http://schemas.microsoft.com/office/drawing/2014/main" id="{00000000-0008-0000-0600-0000FA000000}"/>
            </a:ext>
          </a:extLst>
        </xdr:cNvPr>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84693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a:extLst>
            <a:ext uri="{FF2B5EF4-FFF2-40B4-BE49-F238E27FC236}">
              <a16:creationId xmlns:a16="http://schemas.microsoft.com/office/drawing/2014/main" id="{00000000-0008-0000-0600-0000FC000000}"/>
            </a:ext>
          </a:extLst>
        </xdr:cNvPr>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109056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131256</xdr:rowOff>
    </xdr:from>
    <xdr:to>
      <xdr:col>6</xdr:col>
      <xdr:colOff>561975</xdr:colOff>
      <xdr:row>98</xdr:row>
      <xdr:rowOff>61406</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4584700" y="167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109683</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7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75,906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45842</xdr:rowOff>
    </xdr:from>
    <xdr:to>
      <xdr:col>5</xdr:col>
      <xdr:colOff>409575</xdr:colOff>
      <xdr:row>98</xdr:row>
      <xdr:rowOff>147442</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3746500" y="16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138569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9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70,637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73763</xdr:rowOff>
    </xdr:from>
    <xdr:to>
      <xdr:col>4</xdr:col>
      <xdr:colOff>206375</xdr:colOff>
      <xdr:row>99</xdr:row>
      <xdr:rowOff>3913</xdr:rowOff>
    </xdr:to>
    <xdr:sp macro="" textlink="">
      <xdr:nvSpPr>
        <xdr:cNvPr id="263" name="円/楕円 262">
          <a:extLst>
            <a:ext uri="{FF2B5EF4-FFF2-40B4-BE49-F238E27FC236}">
              <a16:creationId xmlns:a16="http://schemas.microsoft.com/office/drawing/2014/main" id="{00000000-0008-0000-0600-000007010000}"/>
            </a:ext>
          </a:extLst>
        </xdr:cNvPr>
        <xdr:cNvSpPr/>
      </xdr:nvSpPr>
      <xdr:spPr>
        <a:xfrm>
          <a:off x="2857500" y="168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166490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96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68,927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171441</xdr:rowOff>
    </xdr:from>
    <xdr:to>
      <xdr:col>3</xdr:col>
      <xdr:colOff>3175</xdr:colOff>
      <xdr:row>99</xdr:row>
      <xdr:rowOff>101591</xdr:rowOff>
    </xdr:to>
    <xdr:sp macro="" textlink="">
      <xdr:nvSpPr>
        <xdr:cNvPr id="265" name="円/楕円 264">
          <a:extLst>
            <a:ext uri="{FF2B5EF4-FFF2-40B4-BE49-F238E27FC236}">
              <a16:creationId xmlns:a16="http://schemas.microsoft.com/office/drawing/2014/main" id="{00000000-0008-0000-0600-000009010000}"/>
            </a:ext>
          </a:extLst>
        </xdr:cNvPr>
        <xdr:cNvSpPr/>
      </xdr:nvSpPr>
      <xdr:spPr>
        <a:xfrm>
          <a:off x="1968500" y="1697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92718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706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62,945</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39604</xdr:rowOff>
    </xdr:from>
    <xdr:to>
      <xdr:col>1</xdr:col>
      <xdr:colOff>485775</xdr:colOff>
      <xdr:row>99</xdr:row>
      <xdr:rowOff>141204</xdr:rowOff>
    </xdr:to>
    <xdr:sp macro="" textlink="">
      <xdr:nvSpPr>
        <xdr:cNvPr id="267" name="円/楕円 266">
          <a:extLst>
            <a:ext uri="{FF2B5EF4-FFF2-40B4-BE49-F238E27FC236}">
              <a16:creationId xmlns:a16="http://schemas.microsoft.com/office/drawing/2014/main" id="{00000000-0008-0000-0600-00000B010000}"/>
            </a:ext>
          </a:extLst>
        </xdr:cNvPr>
        <xdr:cNvSpPr/>
      </xdr:nvSpPr>
      <xdr:spPr>
        <a:xfrm>
          <a:off x="1079500" y="1701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132331</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10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14034</xdr:rowOff>
    </xdr:from>
    <xdr:to>
      <xdr:col>15</xdr:col>
      <xdr:colOff>180975</xdr:colOff>
      <xdr:row>35</xdr:row>
      <xdr:rowOff>67069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671884"/>
          <a:ext cx="838200" cy="3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67069</xdr:rowOff>
    </xdr:from>
    <xdr:to>
      <xdr:col>14</xdr:col>
      <xdr:colOff>28575</xdr:colOff>
      <xdr:row>35</xdr:row>
      <xdr:rowOff>122326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067819"/>
          <a:ext cx="889000" cy="5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122326</xdr:rowOff>
    </xdr:from>
    <xdr:to>
      <xdr:col>12</xdr:col>
      <xdr:colOff>511175</xdr:colOff>
      <xdr:row>35</xdr:row>
      <xdr:rowOff>151587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123076"/>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151587</xdr:rowOff>
    </xdr:from>
    <xdr:to>
      <xdr:col>11</xdr:col>
      <xdr:colOff>307975</xdr:colOff>
      <xdr:row>35</xdr:row>
      <xdr:rowOff>170421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152337"/>
          <a:ext cx="889000" cy="1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a:extLst>
            <a:ext uri="{FF2B5EF4-FFF2-40B4-BE49-F238E27FC236}">
              <a16:creationId xmlns:a16="http://schemas.microsoft.com/office/drawing/2014/main" id="{00000000-0008-0000-0600-000033010000}"/>
            </a:ext>
          </a:extLst>
        </xdr:cNvPr>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a:extLst>
            <a:ext uri="{FF2B5EF4-FFF2-40B4-BE49-F238E27FC236}">
              <a16:creationId xmlns:a16="http://schemas.microsoft.com/office/drawing/2014/main" id="{00000000-0008-0000-0600-000035010000}"/>
            </a:ext>
          </a:extLst>
        </xdr:cNvPr>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134684</xdr:rowOff>
    </xdr:from>
    <xdr:to>
      <xdr:col>15</xdr:col>
      <xdr:colOff>231775</xdr:colOff>
      <xdr:row>33</xdr:row>
      <xdr:rowOff>64834</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10426700" y="562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157561</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4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83,395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16269</xdr:rowOff>
    </xdr:from>
    <xdr:to>
      <xdr:col>14</xdr:col>
      <xdr:colOff>79375</xdr:colOff>
      <xdr:row>35</xdr:row>
      <xdr:rowOff>117869</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9588500" y="601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134396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7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71526</xdr:rowOff>
    </xdr:from>
    <xdr:to>
      <xdr:col>12</xdr:col>
      <xdr:colOff>561975</xdr:colOff>
      <xdr:row>36</xdr:row>
      <xdr:rowOff>1676</xdr:rowOff>
    </xdr:to>
    <xdr:sp macro="" textlink="">
      <xdr:nvSpPr>
        <xdr:cNvPr id="320" name="円/楕円 319">
          <a:extLst>
            <a:ext uri="{FF2B5EF4-FFF2-40B4-BE49-F238E27FC236}">
              <a16:creationId xmlns:a16="http://schemas.microsoft.com/office/drawing/2014/main" id="{00000000-0008-0000-0600-000040010000}"/>
            </a:ext>
          </a:extLst>
        </xdr:cNvPr>
        <xdr:cNvSpPr/>
      </xdr:nvSpPr>
      <xdr:spPr>
        <a:xfrm>
          <a:off x="86995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18203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8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47,868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100787</xdr:rowOff>
    </xdr:from>
    <xdr:to>
      <xdr:col>11</xdr:col>
      <xdr:colOff>358775</xdr:colOff>
      <xdr:row>36</xdr:row>
      <xdr:rowOff>30937</xdr:rowOff>
    </xdr:to>
    <xdr:sp macro="" textlink="">
      <xdr:nvSpPr>
        <xdr:cNvPr id="322" name="円/楕円 321">
          <a:extLst>
            <a:ext uri="{FF2B5EF4-FFF2-40B4-BE49-F238E27FC236}">
              <a16:creationId xmlns:a16="http://schemas.microsoft.com/office/drawing/2014/main" id="{00000000-0008-0000-0600-000042010000}"/>
            </a:ext>
          </a:extLst>
        </xdr:cNvPr>
        <xdr:cNvSpPr/>
      </xdr:nvSpPr>
      <xdr:spPr>
        <a:xfrm>
          <a:off x="7810500" y="610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47464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87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45,564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119621</xdr:rowOff>
    </xdr:from>
    <xdr:to>
      <xdr:col>10</xdr:col>
      <xdr:colOff>155575</xdr:colOff>
      <xdr:row>36</xdr:row>
      <xdr:rowOff>49771</xdr:rowOff>
    </xdr:to>
    <xdr:sp macro="" textlink="">
      <xdr:nvSpPr>
        <xdr:cNvPr id="324" name="円/楕円 323">
          <a:extLst>
            <a:ext uri="{FF2B5EF4-FFF2-40B4-BE49-F238E27FC236}">
              <a16:creationId xmlns:a16="http://schemas.microsoft.com/office/drawing/2014/main" id="{00000000-0008-0000-0600-000044010000}"/>
            </a:ext>
          </a:extLst>
        </xdr:cNvPr>
        <xdr:cNvSpPr/>
      </xdr:nvSpPr>
      <xdr:spPr>
        <a:xfrm>
          <a:off x="6921500" y="61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66298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89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56193</xdr:rowOff>
    </xdr:from>
    <xdr:to>
      <xdr:col>15</xdr:col>
      <xdr:colOff>180975</xdr:colOff>
      <xdr:row>57</xdr:row>
      <xdr:rowOff>25202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657393"/>
          <a:ext cx="838200" cy="14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56193</xdr:rowOff>
    </xdr:from>
    <xdr:to>
      <xdr:col>14</xdr:col>
      <xdr:colOff>28575</xdr:colOff>
      <xdr:row>56</xdr:row>
      <xdr:rowOff>61785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657393"/>
          <a:ext cx="889000" cy="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61785</xdr:rowOff>
    </xdr:from>
    <xdr:to>
      <xdr:col>12</xdr:col>
      <xdr:colOff>511175</xdr:colOff>
      <xdr:row>56</xdr:row>
      <xdr:rowOff>149880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62985"/>
          <a:ext cx="889000" cy="8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126205</xdr:rowOff>
    </xdr:from>
    <xdr:to>
      <xdr:col>11</xdr:col>
      <xdr:colOff>307975</xdr:colOff>
      <xdr:row>56</xdr:row>
      <xdr:rowOff>149880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27405"/>
          <a:ext cx="889000" cy="2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a:extLst>
            <a:ext uri="{FF2B5EF4-FFF2-40B4-BE49-F238E27FC236}">
              <a16:creationId xmlns:a16="http://schemas.microsoft.com/office/drawing/2014/main" id="{00000000-0008-0000-0600-00006C010000}"/>
            </a:ext>
          </a:extLst>
        </xdr:cNvPr>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138782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a:extLst>
            <a:ext uri="{FF2B5EF4-FFF2-40B4-BE49-F238E27FC236}">
              <a16:creationId xmlns:a16="http://schemas.microsoft.com/office/drawing/2014/main" id="{00000000-0008-0000-0600-00006E010000}"/>
            </a:ext>
          </a:extLst>
        </xdr:cNvPr>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145852</xdr:rowOff>
    </xdr:from>
    <xdr:to>
      <xdr:col>15</xdr:col>
      <xdr:colOff>231775</xdr:colOff>
      <xdr:row>57</xdr:row>
      <xdr:rowOff>76002</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10426700" y="97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124279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47,526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5393</xdr:rowOff>
    </xdr:from>
    <xdr:to>
      <xdr:col>14</xdr:col>
      <xdr:colOff>79375</xdr:colOff>
      <xdr:row>56</xdr:row>
      <xdr:rowOff>106993</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9588500" y="96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98120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69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65,959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10985</xdr:rowOff>
    </xdr:from>
    <xdr:to>
      <xdr:col>12</xdr:col>
      <xdr:colOff>561975</xdr:colOff>
      <xdr:row>56</xdr:row>
      <xdr:rowOff>112585</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8699500" y="96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103712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0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65,225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99080</xdr:rowOff>
    </xdr:from>
    <xdr:to>
      <xdr:col>11</xdr:col>
      <xdr:colOff>358775</xdr:colOff>
      <xdr:row>57</xdr:row>
      <xdr:rowOff>29230</xdr:rowOff>
    </xdr:to>
    <xdr:sp macro="" textlink="">
      <xdr:nvSpPr>
        <xdr:cNvPr id="379" name="円/楕円 378">
          <a:extLst>
            <a:ext uri="{FF2B5EF4-FFF2-40B4-BE49-F238E27FC236}">
              <a16:creationId xmlns:a16="http://schemas.microsoft.com/office/drawing/2014/main" id="{00000000-0008-0000-0600-00007B010000}"/>
            </a:ext>
          </a:extLst>
        </xdr:cNvPr>
        <xdr:cNvSpPr/>
      </xdr:nvSpPr>
      <xdr:spPr>
        <a:xfrm>
          <a:off x="7810500" y="970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20357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79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53,664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75405</xdr:rowOff>
    </xdr:from>
    <xdr:to>
      <xdr:col>10</xdr:col>
      <xdr:colOff>155575</xdr:colOff>
      <xdr:row>57</xdr:row>
      <xdr:rowOff>5555</xdr:rowOff>
    </xdr:to>
    <xdr:sp macro="" textlink="">
      <xdr:nvSpPr>
        <xdr:cNvPr id="381" name="円/楕円 380">
          <a:extLst>
            <a:ext uri="{FF2B5EF4-FFF2-40B4-BE49-F238E27FC236}">
              <a16:creationId xmlns:a16="http://schemas.microsoft.com/office/drawing/2014/main" id="{00000000-0008-0000-0600-00007D010000}"/>
            </a:ext>
          </a:extLst>
        </xdr:cNvPr>
        <xdr:cNvSpPr/>
      </xdr:nvSpPr>
      <xdr:spPr>
        <a:xfrm>
          <a:off x="6921500" y="96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22082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123927</xdr:rowOff>
    </xdr:from>
    <xdr:to>
      <xdr:col>15</xdr:col>
      <xdr:colOff>180975</xdr:colOff>
      <xdr:row>77</xdr:row>
      <xdr:rowOff>7683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639777"/>
          <a:ext cx="838200" cy="56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a:extLst>
            <a:ext uri="{FF2B5EF4-FFF2-40B4-BE49-F238E27FC236}">
              <a16:creationId xmlns:a16="http://schemas.microsoft.com/office/drawing/2014/main" id="{00000000-0008-0000-0600-00009D010000}"/>
            </a:ext>
          </a:extLst>
        </xdr:cNvPr>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123927</xdr:rowOff>
    </xdr:from>
    <xdr:to>
      <xdr:col>14</xdr:col>
      <xdr:colOff>28575</xdr:colOff>
      <xdr:row>73</xdr:row>
      <xdr:rowOff>166770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639777"/>
          <a:ext cx="889000" cy="4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a:extLst>
            <a:ext uri="{FF2B5EF4-FFF2-40B4-BE49-F238E27FC236}">
              <a16:creationId xmlns:a16="http://schemas.microsoft.com/office/drawing/2014/main" id="{00000000-0008-0000-0600-00009F010000}"/>
            </a:ext>
          </a:extLst>
        </xdr:cNvPr>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55554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7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a:extLst>
            <a:ext uri="{FF2B5EF4-FFF2-40B4-BE49-F238E27FC236}">
              <a16:creationId xmlns:a16="http://schemas.microsoft.com/office/drawing/2014/main" id="{00000000-0008-0000-0600-0000A1010000}"/>
            </a:ext>
          </a:extLst>
        </xdr:cNvPr>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128333</xdr:rowOff>
    </xdr:from>
    <xdr:to>
      <xdr:col>15</xdr:col>
      <xdr:colOff>231775</xdr:colOff>
      <xdr:row>77</xdr:row>
      <xdr:rowOff>58483</xdr:rowOff>
    </xdr:to>
    <xdr:sp macro="" textlink="">
      <xdr:nvSpPr>
        <xdr:cNvPr id="424" name="円/楕円 423">
          <a:extLst>
            <a:ext uri="{FF2B5EF4-FFF2-40B4-BE49-F238E27FC236}">
              <a16:creationId xmlns:a16="http://schemas.microsoft.com/office/drawing/2014/main" id="{00000000-0008-0000-0600-0000A8010000}"/>
            </a:ext>
          </a:extLst>
        </xdr:cNvPr>
        <xdr:cNvSpPr/>
      </xdr:nvSpPr>
      <xdr:spPr>
        <a:xfrm>
          <a:off x="10426700" y="131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106760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19,930</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73127</xdr:rowOff>
    </xdr:from>
    <xdr:to>
      <xdr:col>14</xdr:col>
      <xdr:colOff>79375</xdr:colOff>
      <xdr:row>74</xdr:row>
      <xdr:rowOff>3277</xdr:rowOff>
    </xdr:to>
    <xdr:sp macro="" textlink="">
      <xdr:nvSpPr>
        <xdr:cNvPr id="426" name="円/楕円 425">
          <a:extLst>
            <a:ext uri="{FF2B5EF4-FFF2-40B4-BE49-F238E27FC236}">
              <a16:creationId xmlns:a16="http://schemas.microsoft.com/office/drawing/2014/main" id="{00000000-0008-0000-0600-0000AA010000}"/>
            </a:ext>
          </a:extLst>
        </xdr:cNvPr>
        <xdr:cNvSpPr/>
      </xdr:nvSpPr>
      <xdr:spPr>
        <a:xfrm>
          <a:off x="9588500" y="1258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19804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3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49,828</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115970</xdr:rowOff>
    </xdr:from>
    <xdr:to>
      <xdr:col>12</xdr:col>
      <xdr:colOff>561975</xdr:colOff>
      <xdr:row>74</xdr:row>
      <xdr:rowOff>46120</xdr:rowOff>
    </xdr:to>
    <xdr:sp macro="" textlink="">
      <xdr:nvSpPr>
        <xdr:cNvPr id="428" name="円/楕円 427">
          <a:extLst>
            <a:ext uri="{FF2B5EF4-FFF2-40B4-BE49-F238E27FC236}">
              <a16:creationId xmlns:a16="http://schemas.microsoft.com/office/drawing/2014/main" id="{00000000-0008-0000-0600-0000AC010000}"/>
            </a:ext>
          </a:extLst>
        </xdr:cNvPr>
        <xdr:cNvSpPr/>
      </xdr:nvSpPr>
      <xdr:spPr>
        <a:xfrm>
          <a:off x="8699500" y="126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62647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40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20129</xdr:rowOff>
    </xdr:from>
    <xdr:to>
      <xdr:col>15</xdr:col>
      <xdr:colOff>180975</xdr:colOff>
      <xdr:row>98</xdr:row>
      <xdr:rowOff>64719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22229"/>
          <a:ext cx="8382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a:extLst>
            <a:ext uri="{FF2B5EF4-FFF2-40B4-BE49-F238E27FC236}">
              <a16:creationId xmlns:a16="http://schemas.microsoft.com/office/drawing/2014/main" id="{00000000-0008-0000-0600-0000CC010000}"/>
            </a:ext>
          </a:extLst>
        </xdr:cNvPr>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61937</xdr:rowOff>
    </xdr:from>
    <xdr:to>
      <xdr:col>14</xdr:col>
      <xdr:colOff>28575</xdr:colOff>
      <xdr:row>98</xdr:row>
      <xdr:rowOff>64719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64037"/>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a:extLst>
            <a:ext uri="{FF2B5EF4-FFF2-40B4-BE49-F238E27FC236}">
              <a16:creationId xmlns:a16="http://schemas.microsoft.com/office/drawing/2014/main" id="{00000000-0008-0000-0600-0000CE010000}"/>
            </a:ext>
          </a:extLst>
        </xdr:cNvPr>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a:extLst>
            <a:ext uri="{FF2B5EF4-FFF2-40B4-BE49-F238E27FC236}">
              <a16:creationId xmlns:a16="http://schemas.microsoft.com/office/drawing/2014/main" id="{00000000-0008-0000-0600-0000D0010000}"/>
            </a:ext>
          </a:extLst>
        </xdr:cNvPr>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140779</xdr:rowOff>
    </xdr:from>
    <xdr:to>
      <xdr:col>15</xdr:col>
      <xdr:colOff>231775</xdr:colOff>
      <xdr:row>98</xdr:row>
      <xdr:rowOff>70929</xdr:rowOff>
    </xdr:to>
    <xdr:sp macro="" textlink="">
      <xdr:nvSpPr>
        <xdr:cNvPr id="471" name="円/楕円 470">
          <a:extLst>
            <a:ext uri="{FF2B5EF4-FFF2-40B4-BE49-F238E27FC236}">
              <a16:creationId xmlns:a16="http://schemas.microsoft.com/office/drawing/2014/main" id="{00000000-0008-0000-0600-0000D7010000}"/>
            </a:ext>
          </a:extLst>
        </xdr:cNvPr>
        <xdr:cNvSpPr/>
      </xdr:nvSpPr>
      <xdr:spPr>
        <a:xfrm>
          <a:off x="10426700" y="167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119206</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4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15,415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13919</xdr:rowOff>
    </xdr:from>
    <xdr:to>
      <xdr:col>14</xdr:col>
      <xdr:colOff>79375</xdr:colOff>
      <xdr:row>98</xdr:row>
      <xdr:rowOff>115519</xdr:rowOff>
    </xdr:to>
    <xdr:sp macro="" textlink="">
      <xdr:nvSpPr>
        <xdr:cNvPr id="473" name="円/楕円 472">
          <a:extLst>
            <a:ext uri="{FF2B5EF4-FFF2-40B4-BE49-F238E27FC236}">
              <a16:creationId xmlns:a16="http://schemas.microsoft.com/office/drawing/2014/main" id="{00000000-0008-0000-0600-0000D9010000}"/>
            </a:ext>
          </a:extLst>
        </xdr:cNvPr>
        <xdr:cNvSpPr/>
      </xdr:nvSpPr>
      <xdr:spPr>
        <a:xfrm>
          <a:off x="9588500" y="1681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106646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9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11137</xdr:rowOff>
    </xdr:from>
    <xdr:to>
      <xdr:col>12</xdr:col>
      <xdr:colOff>561975</xdr:colOff>
      <xdr:row>98</xdr:row>
      <xdr:rowOff>112737</xdr:rowOff>
    </xdr:to>
    <xdr:sp macro="" textlink="">
      <xdr:nvSpPr>
        <xdr:cNvPr id="475" name="円/楕円 474">
          <a:extLst>
            <a:ext uri="{FF2B5EF4-FFF2-40B4-BE49-F238E27FC236}">
              <a16:creationId xmlns:a16="http://schemas.microsoft.com/office/drawing/2014/main" id="{00000000-0008-0000-0600-0000DB010000}"/>
            </a:ext>
          </a:extLst>
        </xdr:cNvPr>
        <xdr:cNvSpPr/>
      </xdr:nvSpPr>
      <xdr:spPr>
        <a:xfrm>
          <a:off x="8699500" y="168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103864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a:extLst>
            <a:ext uri="{FF2B5EF4-FFF2-40B4-BE49-F238E27FC236}">
              <a16:creationId xmlns:a16="http://schemas.microsoft.com/office/drawing/2014/main" id="{00000000-0008-0000-0600-0000F3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a:extLst>
            <a:ext uri="{FF2B5EF4-FFF2-40B4-BE49-F238E27FC236}">
              <a16:creationId xmlns:a16="http://schemas.microsoft.com/office/drawing/2014/main" id="{00000000-0008-0000-0600-0000F5010000}"/>
            </a:ext>
          </a:extLst>
        </xdr:cNvPr>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135974</xdr:rowOff>
    </xdr:from>
    <xdr:to>
      <xdr:col>23</xdr:col>
      <xdr:colOff>517525</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5481300" y="6651074"/>
          <a:ext cx="8382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4" name="災害復旧事業費平均値テキスト">
          <a:extLst>
            <a:ext uri="{FF2B5EF4-FFF2-40B4-BE49-F238E27FC236}">
              <a16:creationId xmlns:a16="http://schemas.microsoft.com/office/drawing/2014/main" id="{00000000-0008-0000-0600-0000F8010000}"/>
            </a:ext>
          </a:extLst>
        </xdr:cNvPr>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a:extLst>
            <a:ext uri="{FF2B5EF4-FFF2-40B4-BE49-F238E27FC236}">
              <a16:creationId xmlns:a16="http://schemas.microsoft.com/office/drawing/2014/main" id="{00000000-0008-0000-0600-0000F9010000}"/>
            </a:ext>
          </a:extLst>
        </xdr:cNvPr>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130167</xdr:rowOff>
    </xdr:from>
    <xdr:to>
      <xdr:col>22</xdr:col>
      <xdr:colOff>365125</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4592300" y="6645267"/>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125230</xdr:rowOff>
    </xdr:from>
    <xdr:to>
      <xdr:col>21</xdr:col>
      <xdr:colOff>161925</xdr:colOff>
      <xdr:row>38</xdr:row>
      <xdr:rowOff>130167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3703300" y="6640330"/>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a:extLst>
            <a:ext uri="{FF2B5EF4-FFF2-40B4-BE49-F238E27FC236}">
              <a16:creationId xmlns:a16="http://schemas.microsoft.com/office/drawing/2014/main" id="{00000000-0008-0000-0600-0000FE010000}"/>
            </a:ext>
          </a:extLst>
        </xdr:cNvPr>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166218</xdr:rowOff>
    </xdr:from>
    <xdr:to>
      <xdr:col>19</xdr:col>
      <xdr:colOff>644525</xdr:colOff>
      <xdr:row>38</xdr:row>
      <xdr:rowOff>125230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814300" y="6509868"/>
          <a:ext cx="889000" cy="13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a:extLst>
            <a:ext uri="{FF2B5EF4-FFF2-40B4-BE49-F238E27FC236}">
              <a16:creationId xmlns:a16="http://schemas.microsoft.com/office/drawing/2014/main" id="{00000000-0008-0000-0600-000001020000}"/>
            </a:ext>
          </a:extLst>
        </xdr:cNvPr>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a:extLst>
            <a:ext uri="{FF2B5EF4-FFF2-40B4-BE49-F238E27FC236}">
              <a16:creationId xmlns:a16="http://schemas.microsoft.com/office/drawing/2014/main" id="{00000000-0008-0000-0600-000003020000}"/>
            </a:ext>
          </a:extLst>
        </xdr:cNvPr>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71579</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579427" y="658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85174</xdr:rowOff>
    </xdr:from>
    <xdr:to>
      <xdr:col>23</xdr:col>
      <xdr:colOff>568325</xdr:colOff>
      <xdr:row>39</xdr:row>
      <xdr:rowOff>15324</xdr:rowOff>
    </xdr:to>
    <xdr:sp macro="" textlink="">
      <xdr:nvSpPr>
        <xdr:cNvPr id="522" name="円/楕円 521">
          <a:extLst>
            <a:ext uri="{FF2B5EF4-FFF2-40B4-BE49-F238E27FC236}">
              <a16:creationId xmlns:a16="http://schemas.microsoft.com/office/drawing/2014/main" id="{00000000-0008-0000-0600-00000A020000}"/>
            </a:ext>
          </a:extLst>
        </xdr:cNvPr>
        <xdr:cNvSpPr/>
      </xdr:nvSpPr>
      <xdr:spPr>
        <a:xfrm>
          <a:off x="16268700" y="66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9629</xdr:rowOff>
    </xdr:from>
    <xdr:ext cx="378565" cy="259045"/>
    <xdr:sp macro="" textlink="">
      <xdr:nvSpPr>
        <xdr:cNvPr id="523" name="災害復旧事業費該当値テキスト">
          <a:extLst>
            <a:ext uri="{FF2B5EF4-FFF2-40B4-BE49-F238E27FC236}">
              <a16:creationId xmlns:a16="http://schemas.microsoft.com/office/drawing/2014/main" id="{00000000-0008-0000-0600-00000B020000}"/>
            </a:ext>
          </a:extLst>
        </xdr:cNvPr>
        <xdr:cNvSpPr txBox="1"/>
      </xdr:nvSpPr>
      <xdr:spPr>
        <a:xfrm>
          <a:off x="16370300" y="6524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24" name="円/楕円 523">
          <a:extLst>
            <a:ext uri="{FF2B5EF4-FFF2-40B4-BE49-F238E27FC236}">
              <a16:creationId xmlns:a16="http://schemas.microsoft.com/office/drawing/2014/main" id="{00000000-0008-0000-0600-00000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79367</xdr:rowOff>
    </xdr:from>
    <xdr:to>
      <xdr:col>21</xdr:col>
      <xdr:colOff>212725</xdr:colOff>
      <xdr:row>39</xdr:row>
      <xdr:rowOff>9517</xdr:rowOff>
    </xdr:to>
    <xdr:sp macro="" textlink="">
      <xdr:nvSpPr>
        <xdr:cNvPr id="526" name="円/楕円 525">
          <a:extLst>
            <a:ext uri="{FF2B5EF4-FFF2-40B4-BE49-F238E27FC236}">
              <a16:creationId xmlns:a16="http://schemas.microsoft.com/office/drawing/2014/main" id="{00000000-0008-0000-0600-00000E020000}"/>
            </a:ext>
          </a:extLst>
        </xdr:cNvPr>
        <xdr:cNvSpPr/>
      </xdr:nvSpPr>
      <xdr:spPr>
        <a:xfrm>
          <a:off x="14541500" y="659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644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68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74430</xdr:rowOff>
    </xdr:from>
    <xdr:to>
      <xdr:col>20</xdr:col>
      <xdr:colOff>9525</xdr:colOff>
      <xdr:row>39</xdr:row>
      <xdr:rowOff>4580</xdr:rowOff>
    </xdr:to>
    <xdr:sp macro="" textlink="">
      <xdr:nvSpPr>
        <xdr:cNvPr id="528" name="円/楕円 527">
          <a:extLst>
            <a:ext uri="{FF2B5EF4-FFF2-40B4-BE49-F238E27FC236}">
              <a16:creationId xmlns:a16="http://schemas.microsoft.com/office/drawing/2014/main" id="{00000000-0008-0000-0600-000010020000}"/>
            </a:ext>
          </a:extLst>
        </xdr:cNvPr>
        <xdr:cNvSpPr/>
      </xdr:nvSpPr>
      <xdr:spPr>
        <a:xfrm>
          <a:off x="13652500" y="65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167157</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8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115418</xdr:rowOff>
    </xdr:from>
    <xdr:to>
      <xdr:col>18</xdr:col>
      <xdr:colOff>492125</xdr:colOff>
      <xdr:row>38</xdr:row>
      <xdr:rowOff>45568</xdr:rowOff>
    </xdr:to>
    <xdr:sp macro="" textlink="">
      <xdr:nvSpPr>
        <xdr:cNvPr id="530" name="円/楕円 529">
          <a:extLst>
            <a:ext uri="{FF2B5EF4-FFF2-40B4-BE49-F238E27FC236}">
              <a16:creationId xmlns:a16="http://schemas.microsoft.com/office/drawing/2014/main" id="{00000000-0008-0000-0600-000012020000}"/>
            </a:ext>
          </a:extLst>
        </xdr:cNvPr>
        <xdr:cNvSpPr/>
      </xdr:nvSpPr>
      <xdr:spPr>
        <a:xfrm>
          <a:off x="127635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62095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7" y="623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2311</xdr:rowOff>
    </xdr:from>
    <xdr:to>
      <xdr:col>23</xdr:col>
      <xdr:colOff>517525</xdr:colOff>
      <xdr:row>76</xdr:row>
      <xdr:rowOff>17120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5481300" y="13032511"/>
          <a:ext cx="8382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a:extLst>
            <a:ext uri="{FF2B5EF4-FFF2-40B4-BE49-F238E27FC236}">
              <a16:creationId xmlns:a16="http://schemas.microsoft.com/office/drawing/2014/main" id="{00000000-0008-0000-0600-000063020000}"/>
            </a:ext>
          </a:extLst>
        </xdr:cNvPr>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2311</xdr:rowOff>
    </xdr:from>
    <xdr:to>
      <xdr:col>22</xdr:col>
      <xdr:colOff>365125</xdr:colOff>
      <xdr:row>76</xdr:row>
      <xdr:rowOff>6565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4592300" y="13032511"/>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132504</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14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6565</xdr:rowOff>
    </xdr:from>
    <xdr:to>
      <xdr:col>21</xdr:col>
      <xdr:colOff>161925</xdr:colOff>
      <xdr:row>76</xdr:row>
      <xdr:rowOff>7505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703300" y="13036765"/>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a:extLst>
            <a:ext uri="{FF2B5EF4-FFF2-40B4-BE49-F238E27FC236}">
              <a16:creationId xmlns:a16="http://schemas.microsoft.com/office/drawing/2014/main" id="{00000000-0008-0000-0600-000068020000}"/>
            </a:ext>
          </a:extLst>
        </xdr:cNvPr>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54792</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170281</xdr:rowOff>
    </xdr:from>
    <xdr:to>
      <xdr:col>19</xdr:col>
      <xdr:colOff>644525</xdr:colOff>
      <xdr:row>76</xdr:row>
      <xdr:rowOff>7505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814300" y="13029031"/>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a:extLst>
            <a:ext uri="{FF2B5EF4-FFF2-40B4-BE49-F238E27FC236}">
              <a16:creationId xmlns:a16="http://schemas.microsoft.com/office/drawing/2014/main" id="{00000000-0008-0000-0600-00006B020000}"/>
            </a:ext>
          </a:extLst>
        </xdr:cNvPr>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56837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a:extLst>
            <a:ext uri="{FF2B5EF4-FFF2-40B4-BE49-F238E27FC236}">
              <a16:creationId xmlns:a16="http://schemas.microsoft.com/office/drawing/2014/main" id="{00000000-0008-0000-0600-00006D020000}"/>
            </a:ext>
          </a:extLst>
        </xdr:cNvPr>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55021</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27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137770</xdr:rowOff>
    </xdr:from>
    <xdr:to>
      <xdr:col>23</xdr:col>
      <xdr:colOff>568325</xdr:colOff>
      <xdr:row>76</xdr:row>
      <xdr:rowOff>67920</xdr:rowOff>
    </xdr:to>
    <xdr:sp macro="" textlink="">
      <xdr:nvSpPr>
        <xdr:cNvPr id="628" name="円/楕円 627">
          <a:extLst>
            <a:ext uri="{FF2B5EF4-FFF2-40B4-BE49-F238E27FC236}">
              <a16:creationId xmlns:a16="http://schemas.microsoft.com/office/drawing/2014/main" id="{00000000-0008-0000-0600-000074020000}"/>
            </a:ext>
          </a:extLst>
        </xdr:cNvPr>
        <xdr:cNvSpPr/>
      </xdr:nvSpPr>
      <xdr:spPr>
        <a:xfrm>
          <a:off x="16268700" y="129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116197</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97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42,652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122961</xdr:rowOff>
    </xdr:from>
    <xdr:to>
      <xdr:col>22</xdr:col>
      <xdr:colOff>415925</xdr:colOff>
      <xdr:row>76</xdr:row>
      <xdr:rowOff>53111</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5430500" y="129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44238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0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127216</xdr:rowOff>
    </xdr:from>
    <xdr:to>
      <xdr:col>21</xdr:col>
      <xdr:colOff>212725</xdr:colOff>
      <xdr:row>76</xdr:row>
      <xdr:rowOff>57367</xdr:rowOff>
    </xdr:to>
    <xdr:sp macro="" textlink="">
      <xdr:nvSpPr>
        <xdr:cNvPr id="632" name="円/楕円 631">
          <a:extLst>
            <a:ext uri="{FF2B5EF4-FFF2-40B4-BE49-F238E27FC236}">
              <a16:creationId xmlns:a16="http://schemas.microsoft.com/office/drawing/2014/main" id="{00000000-0008-0000-0600-000078020000}"/>
            </a:ext>
          </a:extLst>
        </xdr:cNvPr>
        <xdr:cNvSpPr/>
      </xdr:nvSpPr>
      <xdr:spPr>
        <a:xfrm>
          <a:off x="14541500" y="12985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48492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43,483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128156</xdr:rowOff>
    </xdr:from>
    <xdr:to>
      <xdr:col>20</xdr:col>
      <xdr:colOff>9525</xdr:colOff>
      <xdr:row>76</xdr:row>
      <xdr:rowOff>58307</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3652500" y="129869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49432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07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119482</xdr:rowOff>
    </xdr:from>
    <xdr:to>
      <xdr:col>18</xdr:col>
      <xdr:colOff>492125</xdr:colOff>
      <xdr:row>76</xdr:row>
      <xdr:rowOff>49631</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2763500" y="12978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40758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07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113537</xdr:rowOff>
    </xdr:from>
    <xdr:to>
      <xdr:col>23</xdr:col>
      <xdr:colOff>517525</xdr:colOff>
      <xdr:row>97</xdr:row>
      <xdr:rowOff>73724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5481300" y="16572737"/>
          <a:ext cx="838200" cy="1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a:extLst>
            <a:ext uri="{FF2B5EF4-FFF2-40B4-BE49-F238E27FC236}">
              <a16:creationId xmlns:a16="http://schemas.microsoft.com/office/drawing/2014/main" id="{00000000-0008-0000-0600-00009C020000}"/>
            </a:ext>
          </a:extLst>
        </xdr:cNvPr>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164745</xdr:rowOff>
    </xdr:from>
    <xdr:to>
      <xdr:col>22</xdr:col>
      <xdr:colOff>365125</xdr:colOff>
      <xdr:row>97</xdr:row>
      <xdr:rowOff>73724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592300" y="16623945"/>
          <a:ext cx="889000" cy="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143578</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14111" y="167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32969</xdr:rowOff>
    </xdr:from>
    <xdr:to>
      <xdr:col>21</xdr:col>
      <xdr:colOff>161925</xdr:colOff>
      <xdr:row>96</xdr:row>
      <xdr:rowOff>164745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320719"/>
          <a:ext cx="889000" cy="30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a:extLst>
            <a:ext uri="{FF2B5EF4-FFF2-40B4-BE49-F238E27FC236}">
              <a16:creationId xmlns:a16="http://schemas.microsoft.com/office/drawing/2014/main" id="{00000000-0008-0000-0600-0000A1020000}"/>
            </a:ext>
          </a:extLst>
        </xdr:cNvPr>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32969</xdr:rowOff>
    </xdr:from>
    <xdr:to>
      <xdr:col>19</xdr:col>
      <xdr:colOff>644525</xdr:colOff>
      <xdr:row>96</xdr:row>
      <xdr:rowOff>64072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6320719"/>
          <a:ext cx="889000" cy="2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a:extLst>
            <a:ext uri="{FF2B5EF4-FFF2-40B4-BE49-F238E27FC236}">
              <a16:creationId xmlns:a16="http://schemas.microsoft.com/office/drawing/2014/main" id="{00000000-0008-0000-0600-0000A4020000}"/>
            </a:ext>
          </a:extLst>
        </xdr:cNvPr>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a:extLst>
            <a:ext uri="{FF2B5EF4-FFF2-40B4-BE49-F238E27FC236}">
              <a16:creationId xmlns:a16="http://schemas.microsoft.com/office/drawing/2014/main" id="{00000000-0008-0000-0600-0000A6020000}"/>
            </a:ext>
          </a:extLst>
        </xdr:cNvPr>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89261</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7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62737</xdr:rowOff>
    </xdr:from>
    <xdr:to>
      <xdr:col>23</xdr:col>
      <xdr:colOff>568325</xdr:colOff>
      <xdr:row>96</xdr:row>
      <xdr:rowOff>164337</xdr:rowOff>
    </xdr:to>
    <xdr:sp macro="" textlink="">
      <xdr:nvSpPr>
        <xdr:cNvPr id="685" name="円/楕円 684">
          <a:extLst>
            <a:ext uri="{FF2B5EF4-FFF2-40B4-BE49-F238E27FC236}">
              <a16:creationId xmlns:a16="http://schemas.microsoft.com/office/drawing/2014/main" id="{00000000-0008-0000-0600-0000AD020000}"/>
            </a:ext>
          </a:extLst>
        </xdr:cNvPr>
        <xdr:cNvSpPr/>
      </xdr:nvSpPr>
      <xdr:spPr>
        <a:xfrm>
          <a:off x="16268700" y="165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85614</xdr:rowOff>
    </xdr:from>
    <xdr:ext cx="534377"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37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35,060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22924</xdr:rowOff>
    </xdr:from>
    <xdr:to>
      <xdr:col>22</xdr:col>
      <xdr:colOff>415925</xdr:colOff>
      <xdr:row>97</xdr:row>
      <xdr:rowOff>124524</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5430500" y="166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141051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24,695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113945</xdr:rowOff>
    </xdr:from>
    <xdr:to>
      <xdr:col>21</xdr:col>
      <xdr:colOff>212725</xdr:colOff>
      <xdr:row>97</xdr:row>
      <xdr:rowOff>44095</xdr:rowOff>
    </xdr:to>
    <xdr:sp macro="" textlink="">
      <xdr:nvSpPr>
        <xdr:cNvPr id="689" name="円/楕円 688">
          <a:extLst>
            <a:ext uri="{FF2B5EF4-FFF2-40B4-BE49-F238E27FC236}">
              <a16:creationId xmlns:a16="http://schemas.microsoft.com/office/drawing/2014/main" id="{00000000-0008-0000-0600-0000B1020000}"/>
            </a:ext>
          </a:extLst>
        </xdr:cNvPr>
        <xdr:cNvSpPr/>
      </xdr:nvSpPr>
      <xdr:spPr>
        <a:xfrm>
          <a:off x="14541500" y="165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60622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3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153619</xdr:rowOff>
    </xdr:from>
    <xdr:to>
      <xdr:col>20</xdr:col>
      <xdr:colOff>9525</xdr:colOff>
      <xdr:row>95</xdr:row>
      <xdr:rowOff>83769</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3652500" y="162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100296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04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54,904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13272</xdr:rowOff>
    </xdr:from>
    <xdr:to>
      <xdr:col>18</xdr:col>
      <xdr:colOff>492125</xdr:colOff>
      <xdr:row>96</xdr:row>
      <xdr:rowOff>114872</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2763500" y="164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131399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2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45593</xdr:rowOff>
    </xdr:from>
    <xdr:to>
      <xdr:col>32</xdr:col>
      <xdr:colOff>187325</xdr:colOff>
      <xdr:row>39</xdr:row>
      <xdr:rowOff>10668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1323300" y="6389243"/>
          <a:ext cx="838200" cy="3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96537</xdr:rowOff>
    </xdr:from>
    <xdr:ext cx="469744"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44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154178</xdr:rowOff>
    </xdr:from>
    <xdr:to>
      <xdr:col>31</xdr:col>
      <xdr:colOff>34925</xdr:colOff>
      <xdr:row>39</xdr:row>
      <xdr:rowOff>10668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0434300" y="6669278"/>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154178</xdr:rowOff>
    </xdr:from>
    <xdr:to>
      <xdr:col>29</xdr:col>
      <xdr:colOff>517525</xdr:colOff>
      <xdr:row>39</xdr:row>
      <xdr:rowOff>1524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19545300" y="6669278"/>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a:extLst>
            <a:ext uri="{FF2B5EF4-FFF2-40B4-BE49-F238E27FC236}">
              <a16:creationId xmlns:a16="http://schemas.microsoft.com/office/drawing/2014/main" id="{00000000-0008-0000-0600-0000DA020000}"/>
            </a:ext>
          </a:extLst>
        </xdr:cNvPr>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158115</xdr:rowOff>
    </xdr:from>
    <xdr:to>
      <xdr:col>28</xdr:col>
      <xdr:colOff>314325</xdr:colOff>
      <xdr:row>39</xdr:row>
      <xdr:rowOff>1524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656300" y="667321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a:extLst>
            <a:ext uri="{FF2B5EF4-FFF2-40B4-BE49-F238E27FC236}">
              <a16:creationId xmlns:a16="http://schemas.microsoft.com/office/drawing/2014/main" id="{00000000-0008-0000-0600-0000DD020000}"/>
            </a:ext>
          </a:extLst>
        </xdr:cNvPr>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a:extLst>
            <a:ext uri="{FF2B5EF4-FFF2-40B4-BE49-F238E27FC236}">
              <a16:creationId xmlns:a16="http://schemas.microsoft.com/office/drawing/2014/main" id="{00000000-0008-0000-0600-0000DF020000}"/>
            </a:ext>
          </a:extLst>
        </xdr:cNvPr>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166243</xdr:rowOff>
    </xdr:from>
    <xdr:to>
      <xdr:col>32</xdr:col>
      <xdr:colOff>238125</xdr:colOff>
      <xdr:row>37</xdr:row>
      <xdr:rowOff>96393</xdr:rowOff>
    </xdr:to>
    <xdr:sp macro="" textlink="">
      <xdr:nvSpPr>
        <xdr:cNvPr id="742" name="円/楕円 741">
          <a:extLst>
            <a:ext uri="{FF2B5EF4-FFF2-40B4-BE49-F238E27FC236}">
              <a16:creationId xmlns:a16="http://schemas.microsoft.com/office/drawing/2014/main" id="{00000000-0008-0000-0600-0000E6020000}"/>
            </a:ext>
          </a:extLst>
        </xdr:cNvPr>
        <xdr:cNvSpPr/>
      </xdr:nvSpPr>
      <xdr:spPr>
        <a:xfrm>
          <a:off x="221107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17670</xdr:rowOff>
    </xdr:from>
    <xdr:ext cx="469744"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18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131318</xdr:rowOff>
    </xdr:from>
    <xdr:to>
      <xdr:col>31</xdr:col>
      <xdr:colOff>85725</xdr:colOff>
      <xdr:row>39</xdr:row>
      <xdr:rowOff>61468</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21272500" y="66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52595</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73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103378</xdr:rowOff>
    </xdr:from>
    <xdr:to>
      <xdr:col>29</xdr:col>
      <xdr:colOff>568325</xdr:colOff>
      <xdr:row>39</xdr:row>
      <xdr:rowOff>33528</xdr:rowOff>
    </xdr:to>
    <xdr:sp macro="" textlink="">
      <xdr:nvSpPr>
        <xdr:cNvPr id="746" name="円/楕円 745">
          <a:extLst>
            <a:ext uri="{FF2B5EF4-FFF2-40B4-BE49-F238E27FC236}">
              <a16:creationId xmlns:a16="http://schemas.microsoft.com/office/drawing/2014/main" id="{00000000-0008-0000-0600-0000EA020000}"/>
            </a:ext>
          </a:extLst>
        </xdr:cNvPr>
        <xdr:cNvSpPr/>
      </xdr:nvSpPr>
      <xdr:spPr>
        <a:xfrm>
          <a:off x="203835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24655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122174</xdr:rowOff>
    </xdr:from>
    <xdr:to>
      <xdr:col>28</xdr:col>
      <xdr:colOff>365125</xdr:colOff>
      <xdr:row>39</xdr:row>
      <xdr:rowOff>52324</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19494500" y="66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43451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7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107315</xdr:rowOff>
    </xdr:from>
    <xdr:to>
      <xdr:col>27</xdr:col>
      <xdr:colOff>161925</xdr:colOff>
      <xdr:row>39</xdr:row>
      <xdr:rowOff>37465</xdr:rowOff>
    </xdr:to>
    <xdr:sp macro="" textlink="">
      <xdr:nvSpPr>
        <xdr:cNvPr id="750" name="円/楕円 749">
          <a:extLst>
            <a:ext uri="{FF2B5EF4-FFF2-40B4-BE49-F238E27FC236}">
              <a16:creationId xmlns:a16="http://schemas.microsoft.com/office/drawing/2014/main" id="{00000000-0008-0000-0600-0000EE020000}"/>
            </a:ext>
          </a:extLst>
        </xdr:cNvPr>
        <xdr:cNvSpPr/>
      </xdr:nvSpPr>
      <xdr:spPr>
        <a:xfrm>
          <a:off x="18605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28592</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7017" y="6715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53861</xdr:rowOff>
    </xdr:from>
    <xdr:to>
      <xdr:col>32</xdr:col>
      <xdr:colOff>187325</xdr:colOff>
      <xdr:row>58</xdr:row>
      <xdr:rowOff>156616</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1323300" y="9826511"/>
          <a:ext cx="838200" cy="27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86796</xdr:rowOff>
    </xdr:from>
    <xdr:ext cx="469744"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859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a:extLst>
            <a:ext uri="{FF2B5EF4-FFF2-40B4-BE49-F238E27FC236}">
              <a16:creationId xmlns:a16="http://schemas.microsoft.com/office/drawing/2014/main" id="{00000000-0008-0000-0600-00000E030000}"/>
            </a:ext>
          </a:extLst>
        </xdr:cNvPr>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156616</xdr:rowOff>
    </xdr:from>
    <xdr:to>
      <xdr:col>31</xdr:col>
      <xdr:colOff>34925</xdr:colOff>
      <xdr:row>58</xdr:row>
      <xdr:rowOff>159893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0434300" y="10100716"/>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a:extLst>
            <a:ext uri="{FF2B5EF4-FFF2-40B4-BE49-F238E27FC236}">
              <a16:creationId xmlns:a16="http://schemas.microsoft.com/office/drawing/2014/main" id="{00000000-0008-0000-0600-000010030000}"/>
            </a:ext>
          </a:extLst>
        </xdr:cNvPr>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159893</xdr:rowOff>
    </xdr:from>
    <xdr:to>
      <xdr:col>29</xdr:col>
      <xdr:colOff>517525</xdr:colOff>
      <xdr:row>58</xdr:row>
      <xdr:rowOff>160312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545300" y="10103993"/>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a:extLst>
            <a:ext uri="{FF2B5EF4-FFF2-40B4-BE49-F238E27FC236}">
              <a16:creationId xmlns:a16="http://schemas.microsoft.com/office/drawing/2014/main" id="{00000000-0008-0000-0600-000013030000}"/>
            </a:ext>
          </a:extLst>
        </xdr:cNvPr>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160312</xdr:rowOff>
    </xdr:from>
    <xdr:to>
      <xdr:col>28</xdr:col>
      <xdr:colOff>314325</xdr:colOff>
      <xdr:row>58</xdr:row>
      <xdr:rowOff>160465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8656300" y="10104412"/>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a:extLst>
            <a:ext uri="{FF2B5EF4-FFF2-40B4-BE49-F238E27FC236}">
              <a16:creationId xmlns:a16="http://schemas.microsoft.com/office/drawing/2014/main" id="{00000000-0008-0000-0600-000016030000}"/>
            </a:ext>
          </a:extLst>
        </xdr:cNvPr>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a:extLst>
            <a:ext uri="{FF2B5EF4-FFF2-40B4-BE49-F238E27FC236}">
              <a16:creationId xmlns:a16="http://schemas.microsoft.com/office/drawing/2014/main" id="{00000000-0008-0000-0600-000018030000}"/>
            </a:ext>
          </a:extLst>
        </xdr:cNvPr>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3061</xdr:rowOff>
    </xdr:from>
    <xdr:to>
      <xdr:col>32</xdr:col>
      <xdr:colOff>238125</xdr:colOff>
      <xdr:row>57</xdr:row>
      <xdr:rowOff>104661</xdr:rowOff>
    </xdr:to>
    <xdr:sp macro="" textlink="">
      <xdr:nvSpPr>
        <xdr:cNvPr id="799" name="円/楕円 798">
          <a:extLst>
            <a:ext uri="{FF2B5EF4-FFF2-40B4-BE49-F238E27FC236}">
              <a16:creationId xmlns:a16="http://schemas.microsoft.com/office/drawing/2014/main" id="{00000000-0008-0000-0600-00001F030000}"/>
            </a:ext>
          </a:extLst>
        </xdr:cNvPr>
        <xdr:cNvSpPr/>
      </xdr:nvSpPr>
      <xdr:spPr>
        <a:xfrm>
          <a:off x="22110700" y="97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25938</xdr:rowOff>
    </xdr:from>
    <xdr:ext cx="469744"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62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105816</xdr:rowOff>
    </xdr:from>
    <xdr:to>
      <xdr:col>31</xdr:col>
      <xdr:colOff>85725</xdr:colOff>
      <xdr:row>59</xdr:row>
      <xdr:rowOff>35966</xdr:rowOff>
    </xdr:to>
    <xdr:sp macro="" textlink="">
      <xdr:nvSpPr>
        <xdr:cNvPr id="801" name="円/楕円 800">
          <a:extLst>
            <a:ext uri="{FF2B5EF4-FFF2-40B4-BE49-F238E27FC236}">
              <a16:creationId xmlns:a16="http://schemas.microsoft.com/office/drawing/2014/main" id="{00000000-0008-0000-0600-000021030000}"/>
            </a:ext>
          </a:extLst>
        </xdr:cNvPr>
        <xdr:cNvSpPr/>
      </xdr:nvSpPr>
      <xdr:spPr>
        <a:xfrm>
          <a:off x="21272500" y="100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27093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7" y="101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109093</xdr:rowOff>
    </xdr:from>
    <xdr:to>
      <xdr:col>29</xdr:col>
      <xdr:colOff>568325</xdr:colOff>
      <xdr:row>59</xdr:row>
      <xdr:rowOff>39243</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20383500" y="100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30370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7" y="101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109512</xdr:rowOff>
    </xdr:from>
    <xdr:to>
      <xdr:col>28</xdr:col>
      <xdr:colOff>365125</xdr:colOff>
      <xdr:row>59</xdr:row>
      <xdr:rowOff>39662</xdr:rowOff>
    </xdr:to>
    <xdr:sp macro="" textlink="">
      <xdr:nvSpPr>
        <xdr:cNvPr id="805" name="円/楕円 804">
          <a:extLst>
            <a:ext uri="{FF2B5EF4-FFF2-40B4-BE49-F238E27FC236}">
              <a16:creationId xmlns:a16="http://schemas.microsoft.com/office/drawing/2014/main" id="{00000000-0008-0000-0600-000025030000}"/>
            </a:ext>
          </a:extLst>
        </xdr:cNvPr>
        <xdr:cNvSpPr/>
      </xdr:nvSpPr>
      <xdr:spPr>
        <a:xfrm>
          <a:off x="19494500" y="100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30789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7" y="1014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109665</xdr:rowOff>
    </xdr:from>
    <xdr:to>
      <xdr:col>27</xdr:col>
      <xdr:colOff>161925</xdr:colOff>
      <xdr:row>59</xdr:row>
      <xdr:rowOff>39815</xdr:rowOff>
    </xdr:to>
    <xdr:sp macro="" textlink="">
      <xdr:nvSpPr>
        <xdr:cNvPr id="807" name="円/楕円 806">
          <a:extLst>
            <a:ext uri="{FF2B5EF4-FFF2-40B4-BE49-F238E27FC236}">
              <a16:creationId xmlns:a16="http://schemas.microsoft.com/office/drawing/2014/main" id="{00000000-0008-0000-0600-000027030000}"/>
            </a:ext>
          </a:extLst>
        </xdr:cNvPr>
        <xdr:cNvSpPr/>
      </xdr:nvSpPr>
      <xdr:spPr>
        <a:xfrm>
          <a:off x="18605500" y="100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30942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7" y="1014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32,372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167151</xdr:rowOff>
    </xdr:from>
    <xdr:to>
      <xdr:col>32</xdr:col>
      <xdr:colOff>187325</xdr:colOff>
      <xdr:row>77</xdr:row>
      <xdr:rowOff>12427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1323300" y="13197351"/>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a:extLst>
            <a:ext uri="{FF2B5EF4-FFF2-40B4-BE49-F238E27FC236}">
              <a16:creationId xmlns:a16="http://schemas.microsoft.com/office/drawing/2014/main" id="{00000000-0008-0000-0600-000048030000}"/>
            </a:ext>
          </a:extLst>
        </xdr:cNvPr>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12427</xdr:rowOff>
    </xdr:from>
    <xdr:to>
      <xdr:col>31</xdr:col>
      <xdr:colOff>34925</xdr:colOff>
      <xdr:row>77</xdr:row>
      <xdr:rowOff>60547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3214077"/>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a:extLst>
            <a:ext uri="{FF2B5EF4-FFF2-40B4-BE49-F238E27FC236}">
              <a16:creationId xmlns:a16="http://schemas.microsoft.com/office/drawing/2014/main" id="{00000000-0008-0000-0600-00004A030000}"/>
            </a:ext>
          </a:extLst>
        </xdr:cNvPr>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60547</xdr:rowOff>
    </xdr:from>
    <xdr:to>
      <xdr:col>29</xdr:col>
      <xdr:colOff>517525</xdr:colOff>
      <xdr:row>77</xdr:row>
      <xdr:rowOff>91484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545300" y="13262197"/>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a:extLst>
            <a:ext uri="{FF2B5EF4-FFF2-40B4-BE49-F238E27FC236}">
              <a16:creationId xmlns:a16="http://schemas.microsoft.com/office/drawing/2014/main" id="{00000000-0008-0000-0600-00004D030000}"/>
            </a:ext>
          </a:extLst>
        </xdr:cNvPr>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21765</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67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36754</xdr:rowOff>
    </xdr:from>
    <xdr:to>
      <xdr:col>28</xdr:col>
      <xdr:colOff>314325</xdr:colOff>
      <xdr:row>77</xdr:row>
      <xdr:rowOff>91484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656300" y="13238404"/>
          <a:ext cx="889000" cy="5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a:extLst>
            <a:ext uri="{FF2B5EF4-FFF2-40B4-BE49-F238E27FC236}">
              <a16:creationId xmlns:a16="http://schemas.microsoft.com/office/drawing/2014/main" id="{00000000-0008-0000-0600-000050030000}"/>
            </a:ext>
          </a:extLst>
        </xdr:cNvPr>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a:extLst>
            <a:ext uri="{FF2B5EF4-FFF2-40B4-BE49-F238E27FC236}">
              <a16:creationId xmlns:a16="http://schemas.microsoft.com/office/drawing/2014/main" id="{00000000-0008-0000-0600-000052030000}"/>
            </a:ext>
          </a:extLst>
        </xdr:cNvPr>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116351</xdr:rowOff>
    </xdr:from>
    <xdr:to>
      <xdr:col>32</xdr:col>
      <xdr:colOff>238125</xdr:colOff>
      <xdr:row>77</xdr:row>
      <xdr:rowOff>46501</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22110700" y="131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94778</xdr:rowOff>
    </xdr:from>
    <xdr:ext cx="534377"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31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40,559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133077</xdr:rowOff>
    </xdr:from>
    <xdr:to>
      <xdr:col>31</xdr:col>
      <xdr:colOff>85725</xdr:colOff>
      <xdr:row>77</xdr:row>
      <xdr:rowOff>63227</xdr:rowOff>
    </xdr:to>
    <xdr:sp macro="" textlink="">
      <xdr:nvSpPr>
        <xdr:cNvPr id="859" name="円/楕円 858">
          <a:extLst>
            <a:ext uri="{FF2B5EF4-FFF2-40B4-BE49-F238E27FC236}">
              <a16:creationId xmlns:a16="http://schemas.microsoft.com/office/drawing/2014/main" id="{00000000-0008-0000-0600-00005B030000}"/>
            </a:ext>
          </a:extLst>
        </xdr:cNvPr>
        <xdr:cNvSpPr/>
      </xdr:nvSpPr>
      <xdr:spPr>
        <a:xfrm>
          <a:off x="21272500" y="131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54354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2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9747</xdr:rowOff>
    </xdr:from>
    <xdr:to>
      <xdr:col>29</xdr:col>
      <xdr:colOff>568325</xdr:colOff>
      <xdr:row>77</xdr:row>
      <xdr:rowOff>111347</xdr:rowOff>
    </xdr:to>
    <xdr:sp macro="" textlink="">
      <xdr:nvSpPr>
        <xdr:cNvPr id="861" name="円/楕円 860">
          <a:extLst>
            <a:ext uri="{FF2B5EF4-FFF2-40B4-BE49-F238E27FC236}">
              <a16:creationId xmlns:a16="http://schemas.microsoft.com/office/drawing/2014/main" id="{00000000-0008-0000-0600-00005D030000}"/>
            </a:ext>
          </a:extLst>
        </xdr:cNvPr>
        <xdr:cNvSpPr/>
      </xdr:nvSpPr>
      <xdr:spPr>
        <a:xfrm>
          <a:off x="20383500" y="132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102474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40684</xdr:rowOff>
    </xdr:from>
    <xdr:to>
      <xdr:col>28</xdr:col>
      <xdr:colOff>365125</xdr:colOff>
      <xdr:row>77</xdr:row>
      <xdr:rowOff>142284</xdr:rowOff>
    </xdr:to>
    <xdr:sp macro="" textlink="">
      <xdr:nvSpPr>
        <xdr:cNvPr id="863" name="円/楕円 862">
          <a:extLst>
            <a:ext uri="{FF2B5EF4-FFF2-40B4-BE49-F238E27FC236}">
              <a16:creationId xmlns:a16="http://schemas.microsoft.com/office/drawing/2014/main" id="{00000000-0008-0000-0600-00005F030000}"/>
            </a:ext>
          </a:extLst>
        </xdr:cNvPr>
        <xdr:cNvSpPr/>
      </xdr:nvSpPr>
      <xdr:spPr>
        <a:xfrm>
          <a:off x="19494500" y="132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133411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3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35,531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157404</xdr:rowOff>
    </xdr:from>
    <xdr:to>
      <xdr:col>27</xdr:col>
      <xdr:colOff>161925</xdr:colOff>
      <xdr:row>77</xdr:row>
      <xdr:rowOff>87554</xdr:rowOff>
    </xdr:to>
    <xdr:sp macro="" textlink="">
      <xdr:nvSpPr>
        <xdr:cNvPr id="865" name="円/楕円 864">
          <a:extLst>
            <a:ext uri="{FF2B5EF4-FFF2-40B4-BE49-F238E27FC236}">
              <a16:creationId xmlns:a16="http://schemas.microsoft.com/office/drawing/2014/main" id="{00000000-0008-0000-0600-000061030000}"/>
            </a:ext>
          </a:extLst>
        </xdr:cNvPr>
        <xdr:cNvSpPr/>
      </xdr:nvSpPr>
      <xdr:spPr>
        <a:xfrm>
          <a:off x="18605500" y="131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78681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人件費は、</a:t>
          </a:r>
          <a:r>
            <a:rPr lang="ja-JP" altLang="en-US" sz="1100" b="0" i="0" baseline="0">
              <a:solidFill>
                <a:schemeClr val="dk1"/>
              </a:solidFill>
              <a:effectLst/>
              <a:latin typeface="+mn-lt"/>
              <a:ea typeface="+mn-ea"/>
              <a:cs typeface="+mn-cs"/>
            </a:rPr>
            <a:t>共済組合負担金等</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により前年度から</a:t>
          </a:r>
          <a:r>
            <a:rPr lang="en-US" altLang="ja-JP" sz="1100" b="0" i="0" baseline="0">
              <a:solidFill>
                <a:schemeClr val="dk1"/>
              </a:solidFill>
              <a:effectLst/>
              <a:latin typeface="+mn-lt"/>
              <a:ea typeface="+mn-ea"/>
              <a:cs typeface="+mn-cs"/>
            </a:rPr>
            <a:t>9,502</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し、類似団体平均を</a:t>
          </a:r>
          <a:r>
            <a:rPr lang="en-US" altLang="ja-JP" sz="1100" b="0" i="0" baseline="0">
              <a:solidFill>
                <a:schemeClr val="dk1"/>
              </a:solidFill>
              <a:effectLst/>
              <a:latin typeface="+mn-lt"/>
              <a:ea typeface="+mn-ea"/>
              <a:cs typeface="+mn-cs"/>
            </a:rPr>
            <a:t>8,961</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回った。今後</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「第３次行政改革アクションプラン」に基づき、定員管理及び給与の適正化、指定管理者制度の導入等による人件費の削減に努める。</a:t>
          </a:r>
          <a:endParaRPr lang="ja-JP" altLang="ja-JP" sz="1400">
            <a:effectLst/>
          </a:endParaRPr>
        </a:p>
        <a:p>
          <a:pPr eaLnBrk="1" fontAlgn="auto" latinLnBrk="0" hangingPunct="1"/>
          <a:r>
            <a:rPr lang="ja-JP" altLang="en-US" sz="1100">
              <a:effectLst/>
            </a:rPr>
            <a:t>扶助費は、臨時福祉給付金給付事業や認定こども園施設型給付事業などの増により前年度から</a:t>
          </a:r>
          <a:r>
            <a:rPr lang="en-US" altLang="ja-JP" sz="1100">
              <a:effectLst/>
            </a:rPr>
            <a:t>5,269</a:t>
          </a:r>
          <a:r>
            <a:rPr lang="ja-JP" altLang="en-US" sz="1100">
              <a:effectLst/>
            </a:rPr>
            <a:t>円増加しているものの、類似団体平均を</a:t>
          </a:r>
          <a:r>
            <a:rPr lang="en-US" altLang="ja-JP" sz="1100">
              <a:effectLst/>
            </a:rPr>
            <a:t>17,949</a:t>
          </a:r>
          <a:r>
            <a:rPr lang="ja-JP" altLang="en-US" sz="1100">
              <a:effectLst/>
            </a:rPr>
            <a:t>円下回っている。</a:t>
          </a:r>
          <a:endParaRPr lang="ja-JP" altLang="ja-JP" sz="1100">
            <a:effectLst/>
          </a:endParaRPr>
        </a:p>
        <a:p>
          <a:pPr eaLnBrk="1" fontAlgn="auto" latinLnBrk="0" hangingPunct="1"/>
          <a:r>
            <a:rPr lang="ja-JP" altLang="ja-JP" sz="1100" b="0" i="0">
              <a:solidFill>
                <a:schemeClr val="dk1"/>
              </a:solidFill>
              <a:effectLst/>
              <a:latin typeface="+mn-lt"/>
              <a:ea typeface="+mn-ea"/>
              <a:cs typeface="+mn-cs"/>
            </a:rPr>
            <a:t>普通建設事業費は、飯岡中学校改築事業、</a:t>
          </a:r>
          <a:r>
            <a:rPr lang="ja-JP" altLang="en-US" sz="1100" b="0" i="0">
              <a:solidFill>
                <a:schemeClr val="dk1"/>
              </a:solidFill>
              <a:effectLst/>
              <a:latin typeface="+mn-lt"/>
              <a:ea typeface="+mn-ea"/>
              <a:cs typeface="+mn-cs"/>
            </a:rPr>
            <a:t>道の駅施設整備事業</a:t>
          </a:r>
          <a:r>
            <a:rPr lang="ja-JP" altLang="ja-JP" sz="1100" b="0" i="0">
              <a:solidFill>
                <a:schemeClr val="dk1"/>
              </a:solidFill>
              <a:effectLst/>
              <a:latin typeface="+mn-lt"/>
              <a:ea typeface="+mn-ea"/>
              <a:cs typeface="+mn-cs"/>
            </a:rPr>
            <a:t>などの減により前年度から</a:t>
          </a:r>
          <a:r>
            <a:rPr lang="en-US" altLang="ja-JP" sz="1100" b="0" i="0">
              <a:solidFill>
                <a:schemeClr val="dk1"/>
              </a:solidFill>
              <a:effectLst/>
              <a:latin typeface="+mn-lt"/>
              <a:ea typeface="+mn-ea"/>
              <a:cs typeface="+mn-cs"/>
            </a:rPr>
            <a:t>18,433</a:t>
          </a:r>
          <a:r>
            <a:rPr lang="ja-JP" altLang="ja-JP" sz="1100" b="0" i="0">
              <a:solidFill>
                <a:schemeClr val="dk1"/>
              </a:solidFill>
              <a:effectLst/>
              <a:latin typeface="+mn-lt"/>
              <a:ea typeface="+mn-ea"/>
              <a:cs typeface="+mn-cs"/>
            </a:rPr>
            <a:t>円の</a:t>
          </a:r>
          <a:r>
            <a:rPr lang="ja-JP" altLang="en-US" sz="1100" b="0" i="0">
              <a:solidFill>
                <a:schemeClr val="dk1"/>
              </a:solidFill>
              <a:effectLst/>
              <a:latin typeface="+mn-lt"/>
              <a:ea typeface="+mn-ea"/>
              <a:cs typeface="+mn-cs"/>
            </a:rPr>
            <a:t>減</a:t>
          </a:r>
          <a:r>
            <a:rPr lang="ja-JP" altLang="ja-JP" sz="1100" b="0" i="0">
              <a:solidFill>
                <a:schemeClr val="dk1"/>
              </a:solidFill>
              <a:effectLst/>
              <a:latin typeface="+mn-lt"/>
              <a:ea typeface="+mn-ea"/>
              <a:cs typeface="+mn-cs"/>
            </a:rPr>
            <a:t>となった。</a:t>
          </a:r>
          <a:r>
            <a:rPr lang="ja-JP" altLang="ja-JP" sz="1100" b="0">
              <a:solidFill>
                <a:schemeClr val="dk1"/>
              </a:solidFill>
              <a:effectLst/>
              <a:latin typeface="+mn-lt"/>
              <a:ea typeface="+mn-ea"/>
              <a:cs typeface="+mn-cs"/>
            </a:rPr>
            <a:t> 類似団体平均を</a:t>
          </a:r>
          <a:r>
            <a:rPr lang="en-US" altLang="ja-JP" sz="1100" b="0">
              <a:solidFill>
                <a:schemeClr val="dk1"/>
              </a:solidFill>
              <a:effectLst/>
              <a:latin typeface="+mn-lt"/>
              <a:ea typeface="+mn-ea"/>
              <a:cs typeface="+mn-cs"/>
            </a:rPr>
            <a:t>19,793</a:t>
          </a:r>
          <a:r>
            <a:rPr lang="ja-JP" altLang="ja-JP" sz="1100" b="0">
              <a:solidFill>
                <a:schemeClr val="dk1"/>
              </a:solidFill>
              <a:effectLst/>
              <a:latin typeface="+mn-lt"/>
              <a:ea typeface="+mn-ea"/>
              <a:cs typeface="+mn-cs"/>
            </a:rPr>
            <a:t>円下回っている。</a:t>
          </a:r>
          <a:endParaRPr lang="ja-JP" altLang="ja-JP" sz="1400">
            <a:effectLst/>
          </a:endParaRPr>
        </a:p>
        <a:p>
          <a:pPr eaLnBrk="1" fontAlgn="auto" latinLnBrk="0" hangingPunct="1"/>
          <a:r>
            <a:rPr lang="ja-JP" altLang="ja-JP" sz="1100" b="0" i="0">
              <a:solidFill>
                <a:schemeClr val="dk1"/>
              </a:solidFill>
              <a:effectLst/>
              <a:latin typeface="+mn-lt"/>
              <a:ea typeface="+mn-ea"/>
              <a:cs typeface="+mn-cs"/>
            </a:rPr>
            <a:t>補助費等は、</a:t>
          </a:r>
          <a:r>
            <a:rPr lang="ja-JP" altLang="en-US" sz="1100" b="0" i="0">
              <a:solidFill>
                <a:schemeClr val="dk1"/>
              </a:solidFill>
              <a:effectLst/>
              <a:latin typeface="+mn-lt"/>
              <a:ea typeface="+mn-ea"/>
              <a:cs typeface="+mn-cs"/>
            </a:rPr>
            <a:t>旭中央病院運営費負担金</a:t>
          </a:r>
          <a:r>
            <a:rPr lang="ja-JP" altLang="ja-JP" sz="1100" b="0" i="0">
              <a:solidFill>
                <a:schemeClr val="dk1"/>
              </a:solidFill>
              <a:effectLst/>
              <a:latin typeface="+mn-lt"/>
              <a:ea typeface="+mn-ea"/>
              <a:cs typeface="+mn-cs"/>
            </a:rPr>
            <a:t>などの増により前年度から</a:t>
          </a:r>
          <a:r>
            <a:rPr lang="en-US" altLang="ja-JP" sz="1100" b="0" i="0">
              <a:solidFill>
                <a:schemeClr val="dk1"/>
              </a:solidFill>
              <a:effectLst/>
              <a:latin typeface="+mn-lt"/>
              <a:ea typeface="+mn-ea"/>
              <a:cs typeface="+mn-cs"/>
            </a:rPr>
            <a:t>31,176</a:t>
          </a:r>
          <a:r>
            <a:rPr lang="ja-JP" altLang="ja-JP" sz="1100" b="0" i="0">
              <a:solidFill>
                <a:schemeClr val="dk1"/>
              </a:solidFill>
              <a:effectLst/>
              <a:latin typeface="+mn-lt"/>
              <a:ea typeface="+mn-ea"/>
              <a:cs typeface="+mn-cs"/>
            </a:rPr>
            <a:t>円の増となった。</a:t>
          </a:r>
          <a:r>
            <a:rPr lang="ja-JP" altLang="ja-JP" sz="1100" b="0">
              <a:solidFill>
                <a:schemeClr val="dk1"/>
              </a:solidFill>
              <a:effectLst/>
              <a:latin typeface="+mn-lt"/>
              <a:ea typeface="+mn-ea"/>
              <a:cs typeface="+mn-cs"/>
            </a:rPr>
            <a:t> 類似団体平均を</a:t>
          </a:r>
          <a:r>
            <a:rPr lang="en-US" altLang="ja-JP" sz="1100" b="0">
              <a:solidFill>
                <a:schemeClr val="dk1"/>
              </a:solidFill>
              <a:effectLst/>
              <a:latin typeface="+mn-lt"/>
              <a:ea typeface="+mn-ea"/>
              <a:cs typeface="+mn-cs"/>
            </a:rPr>
            <a:t>33,919</a:t>
          </a:r>
          <a:r>
            <a:rPr lang="ja-JP" altLang="ja-JP" sz="1100" b="0">
              <a:solidFill>
                <a:schemeClr val="dk1"/>
              </a:solidFill>
              <a:effectLst/>
              <a:latin typeface="+mn-lt"/>
              <a:ea typeface="+mn-ea"/>
              <a:cs typeface="+mn-cs"/>
            </a:rPr>
            <a:t>円上回っている。今後は市単独補助金・交付金等の見直しにより、補助費等の適正化を図っていく。</a:t>
          </a:r>
          <a:endParaRPr lang="ja-JP" altLang="ja-JP" sz="1400">
            <a:effectLst/>
          </a:endParaRPr>
        </a:p>
        <a:p>
          <a:pPr eaLnBrk="1" fontAlgn="auto" latinLnBrk="0" hangingPunct="1"/>
          <a:r>
            <a:rPr lang="ja-JP" altLang="ja-JP" sz="1100" b="0">
              <a:solidFill>
                <a:schemeClr val="dk1"/>
              </a:solidFill>
              <a:effectLst/>
              <a:latin typeface="+mn-lt"/>
              <a:ea typeface="+mn-ea"/>
              <a:cs typeface="+mn-cs"/>
            </a:rPr>
            <a:t>積立金は、</a:t>
          </a:r>
          <a:r>
            <a:rPr lang="ja-JP" altLang="en-US" sz="1100" b="0">
              <a:solidFill>
                <a:schemeClr val="dk1"/>
              </a:solidFill>
              <a:effectLst/>
              <a:latin typeface="+mn-lt"/>
              <a:ea typeface="+mn-ea"/>
              <a:cs typeface="+mn-cs"/>
            </a:rPr>
            <a:t>公共施設等整備基金</a:t>
          </a:r>
          <a:r>
            <a:rPr lang="ja-JP" altLang="ja-JP" sz="1100" b="0" i="0">
              <a:solidFill>
                <a:schemeClr val="dk1"/>
              </a:solidFill>
              <a:effectLst/>
              <a:latin typeface="+mn-lt"/>
              <a:ea typeface="+mn-ea"/>
              <a:cs typeface="+mn-cs"/>
            </a:rPr>
            <a:t>積立金の</a:t>
          </a:r>
          <a:r>
            <a:rPr lang="ja-JP" altLang="en-US" sz="1100" b="0" i="0">
              <a:solidFill>
                <a:schemeClr val="dk1"/>
              </a:solidFill>
              <a:effectLst/>
              <a:latin typeface="+mn-lt"/>
              <a:ea typeface="+mn-ea"/>
              <a:cs typeface="+mn-cs"/>
            </a:rPr>
            <a:t>増</a:t>
          </a:r>
          <a:r>
            <a:rPr lang="ja-JP" altLang="ja-JP" sz="1100" b="0" i="0">
              <a:solidFill>
                <a:schemeClr val="dk1"/>
              </a:solidFill>
              <a:effectLst/>
              <a:latin typeface="+mn-lt"/>
              <a:ea typeface="+mn-ea"/>
              <a:cs typeface="+mn-cs"/>
            </a:rPr>
            <a:t>などにより、前年度から</a:t>
          </a:r>
          <a:r>
            <a:rPr lang="en-US" altLang="ja-JP" sz="1100" b="0" i="0">
              <a:solidFill>
                <a:schemeClr val="dk1"/>
              </a:solidFill>
              <a:effectLst/>
              <a:latin typeface="+mn-lt"/>
              <a:ea typeface="+mn-ea"/>
              <a:cs typeface="+mn-cs"/>
            </a:rPr>
            <a:t>10,365</a:t>
          </a:r>
          <a:r>
            <a:rPr lang="ja-JP" altLang="ja-JP" sz="1100" b="0" i="0">
              <a:solidFill>
                <a:schemeClr val="dk1"/>
              </a:solidFill>
              <a:effectLst/>
              <a:latin typeface="+mn-lt"/>
              <a:ea typeface="+mn-ea"/>
              <a:cs typeface="+mn-cs"/>
            </a:rPr>
            <a:t>円の</a:t>
          </a:r>
          <a:r>
            <a:rPr lang="ja-JP" altLang="en-US" sz="1100" b="0" i="0">
              <a:solidFill>
                <a:schemeClr val="dk1"/>
              </a:solidFill>
              <a:effectLst/>
              <a:latin typeface="+mn-lt"/>
              <a:ea typeface="+mn-ea"/>
              <a:cs typeface="+mn-cs"/>
            </a:rPr>
            <a:t>増加</a:t>
          </a:r>
          <a:r>
            <a:rPr lang="ja-JP" altLang="ja-JP" sz="1100" b="0" i="0">
              <a:solidFill>
                <a:schemeClr val="dk1"/>
              </a:solidFill>
              <a:effectLst/>
              <a:latin typeface="+mn-lt"/>
              <a:ea typeface="+mn-ea"/>
              <a:cs typeface="+mn-cs"/>
            </a:rPr>
            <a:t>となった。類似団体平均を</a:t>
          </a:r>
          <a:r>
            <a:rPr lang="en-US" altLang="ja-JP" sz="1100" b="0" i="0">
              <a:solidFill>
                <a:schemeClr val="dk1"/>
              </a:solidFill>
              <a:effectLst/>
              <a:latin typeface="+mn-lt"/>
              <a:ea typeface="+mn-ea"/>
              <a:cs typeface="+mn-cs"/>
            </a:rPr>
            <a:t>19,768</a:t>
          </a:r>
          <a:r>
            <a:rPr lang="ja-JP" altLang="ja-JP" sz="1100" b="0" i="0">
              <a:solidFill>
                <a:schemeClr val="dk1"/>
              </a:solidFill>
              <a:effectLst/>
              <a:latin typeface="+mn-lt"/>
              <a:ea typeface="+mn-ea"/>
              <a:cs typeface="+mn-cs"/>
            </a:rPr>
            <a:t>円上回っている。</a:t>
          </a:r>
          <a:endParaRPr lang="en-US" altLang="ja-JP" sz="1100" b="0" i="0">
            <a:solidFill>
              <a:schemeClr val="dk1"/>
            </a:solidFill>
            <a:effectLst/>
            <a:latin typeface="+mn-lt"/>
            <a:ea typeface="+mn-ea"/>
            <a:cs typeface="+mn-cs"/>
          </a:endParaRPr>
        </a:p>
        <a:p>
          <a:pPr eaLnBrk="1" fontAlgn="auto" latinLnBrk="0" hangingPunct="1"/>
          <a:r>
            <a:rPr lang="ja-JP" altLang="en-US" sz="1100">
              <a:effectLst/>
            </a:rPr>
            <a:t>投資及び出資金は、水道事業会計出資金の増により前年度から</a:t>
          </a:r>
          <a:r>
            <a:rPr lang="en-US" altLang="ja-JP" sz="1100">
              <a:effectLst/>
            </a:rPr>
            <a:t>2,425</a:t>
          </a:r>
          <a:r>
            <a:rPr lang="ja-JP" altLang="en-US" sz="1100">
              <a:effectLst/>
            </a:rPr>
            <a:t>円の増となった。 類似団体平均を</a:t>
          </a:r>
          <a:r>
            <a:rPr lang="en-US" altLang="ja-JP" sz="1100">
              <a:effectLst/>
            </a:rPr>
            <a:t>971</a:t>
          </a:r>
          <a:r>
            <a:rPr lang="ja-JP" altLang="en-US" sz="1100">
              <a:effectLst/>
            </a:rPr>
            <a:t>円上回っている。</a:t>
          </a:r>
          <a:endParaRPr lang="ja-JP" altLang="ja-JP" sz="1100">
            <a:effectLst/>
          </a:endParaRPr>
        </a:p>
        <a:p>
          <a:pPr eaLnBrk="1" fontAlgn="auto" latinLnBrk="0" hangingPunct="1"/>
          <a:r>
            <a:rPr lang="ja-JP" altLang="ja-JP" sz="1100" b="0" i="0">
              <a:solidFill>
                <a:schemeClr val="dk1"/>
              </a:solidFill>
              <a:effectLst/>
              <a:latin typeface="+mn-lt"/>
              <a:ea typeface="+mn-ea"/>
              <a:cs typeface="+mn-cs"/>
            </a:rPr>
            <a:t>貸付金は</a:t>
          </a:r>
          <a:r>
            <a:rPr lang="ja-JP" altLang="en-US" sz="1100" b="0" i="0">
              <a:solidFill>
                <a:schemeClr val="dk1"/>
              </a:solidFill>
              <a:effectLst/>
              <a:latin typeface="+mn-lt"/>
              <a:ea typeface="+mn-ea"/>
              <a:cs typeface="+mn-cs"/>
            </a:rPr>
            <a:t>旭中央病院貸付金 </a:t>
          </a:r>
          <a:r>
            <a:rPr lang="ja-JP" altLang="ja-JP" sz="1100" b="0" i="0">
              <a:solidFill>
                <a:schemeClr val="dk1"/>
              </a:solidFill>
              <a:effectLst/>
              <a:latin typeface="+mn-lt"/>
              <a:ea typeface="+mn-ea"/>
              <a:cs typeface="+mn-cs"/>
            </a:rPr>
            <a:t>の増により、前年度から</a:t>
          </a:r>
          <a:r>
            <a:rPr lang="en-US" altLang="ja-JP" sz="1100" b="0" i="0">
              <a:solidFill>
                <a:schemeClr val="dk1"/>
              </a:solidFill>
              <a:effectLst/>
              <a:latin typeface="+mn-lt"/>
              <a:ea typeface="+mn-ea"/>
              <a:cs typeface="+mn-cs"/>
            </a:rPr>
            <a:t>7,197</a:t>
          </a:r>
          <a:r>
            <a:rPr lang="ja-JP" altLang="ja-JP" sz="1100" b="0" i="0">
              <a:solidFill>
                <a:schemeClr val="dk1"/>
              </a:solidFill>
              <a:effectLst/>
              <a:latin typeface="+mn-lt"/>
              <a:ea typeface="+mn-ea"/>
              <a:cs typeface="+mn-cs"/>
            </a:rPr>
            <a:t>円の増となった。</a:t>
          </a:r>
          <a:r>
            <a:rPr lang="ja-JP" altLang="ja-JP" sz="1100" b="0">
              <a:solidFill>
                <a:schemeClr val="dk1"/>
              </a:solidFill>
              <a:effectLst/>
              <a:latin typeface="+mn-lt"/>
              <a:ea typeface="+mn-ea"/>
              <a:cs typeface="+mn-cs"/>
            </a:rPr>
            <a:t> 類似団体平均を</a:t>
          </a:r>
          <a:r>
            <a:rPr lang="en-US" altLang="ja-JP" sz="1100" b="0">
              <a:solidFill>
                <a:schemeClr val="dk1"/>
              </a:solidFill>
              <a:effectLst/>
              <a:latin typeface="+mn-lt"/>
              <a:ea typeface="+mn-ea"/>
              <a:cs typeface="+mn-cs"/>
            </a:rPr>
            <a:t>2,764</a:t>
          </a:r>
          <a:r>
            <a:rPr lang="ja-JP" altLang="ja-JP" sz="1100" b="0" i="0">
              <a:solidFill>
                <a:schemeClr val="dk1"/>
              </a:solidFill>
              <a:effectLst/>
              <a:latin typeface="+mn-lt"/>
              <a:ea typeface="+mn-ea"/>
              <a:cs typeface="+mn-cs"/>
            </a:rPr>
            <a:t>円</a:t>
          </a:r>
          <a:r>
            <a:rPr lang="ja-JP" altLang="en-US" sz="1100" b="0" i="0">
              <a:solidFill>
                <a:schemeClr val="dk1"/>
              </a:solidFill>
              <a:effectLst/>
              <a:latin typeface="+mn-lt"/>
              <a:ea typeface="+mn-ea"/>
              <a:cs typeface="+mn-cs"/>
            </a:rPr>
            <a:t>上</a:t>
          </a:r>
          <a:r>
            <a:rPr lang="ja-JP" altLang="ja-JP" sz="1100" b="0" i="0">
              <a:solidFill>
                <a:schemeClr val="dk1"/>
              </a:solidFill>
              <a:effectLst/>
              <a:latin typeface="+mn-lt"/>
              <a:ea typeface="+mn-ea"/>
              <a:cs typeface="+mn-cs"/>
            </a:rPr>
            <a:t>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67,267
65,926
130.45
33,351,721
31,691,129
1,572,054
18,007,081
28,202,252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15342</xdr:rowOff>
    </xdr:from>
    <xdr:to>
      <xdr:col>6</xdr:col>
      <xdr:colOff>511175</xdr:colOff>
      <xdr:row>34</xdr:row>
      <xdr:rowOff>130556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44642"/>
          <a:ext cx="8382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a:extLst>
            <a:ext uri="{FF2B5EF4-FFF2-40B4-BE49-F238E27FC236}">
              <a16:creationId xmlns:a16="http://schemas.microsoft.com/office/drawing/2014/main" id="{00000000-0008-0000-0700-00003D000000}"/>
            </a:ext>
          </a:extLst>
        </xdr:cNvPr>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15342</xdr:rowOff>
    </xdr:from>
    <xdr:to>
      <xdr:col>5</xdr:col>
      <xdr:colOff>358775</xdr:colOff>
      <xdr:row>34</xdr:row>
      <xdr:rowOff>97181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44642"/>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97181</xdr:rowOff>
    </xdr:from>
    <xdr:to>
      <xdr:col>4</xdr:col>
      <xdr:colOff>155575</xdr:colOff>
      <xdr:row>35</xdr:row>
      <xdr:rowOff>13056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26481"/>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a:extLst>
            <a:ext uri="{FF2B5EF4-FFF2-40B4-BE49-F238E27FC236}">
              <a16:creationId xmlns:a16="http://schemas.microsoft.com/office/drawing/2014/main" id="{00000000-0008-0000-0700-000042000000}"/>
            </a:ext>
          </a:extLst>
        </xdr:cNvPr>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107696</xdr:rowOff>
    </xdr:from>
    <xdr:to>
      <xdr:col>2</xdr:col>
      <xdr:colOff>638175</xdr:colOff>
      <xdr:row>35</xdr:row>
      <xdr:rowOff>13056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36996"/>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a:extLst>
            <a:ext uri="{FF2B5EF4-FFF2-40B4-BE49-F238E27FC236}">
              <a16:creationId xmlns:a16="http://schemas.microsoft.com/office/drawing/2014/main" id="{00000000-0008-0000-0700-000045000000}"/>
            </a:ext>
          </a:extLst>
        </xdr:cNvPr>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79756</xdr:rowOff>
    </xdr:from>
    <xdr:to>
      <xdr:col>6</xdr:col>
      <xdr:colOff>561975</xdr:colOff>
      <xdr:row>35</xdr:row>
      <xdr:rowOff>9906</xdr:rowOff>
    </xdr:to>
    <xdr:sp macro="" textlink="">
      <xdr:nvSpPr>
        <xdr:cNvPr id="78" name="円/楕円 77">
          <a:extLst>
            <a:ext uri="{FF2B5EF4-FFF2-40B4-BE49-F238E27FC236}">
              <a16:creationId xmlns:a16="http://schemas.microsoft.com/office/drawing/2014/main" id="{00000000-0008-0000-0700-00004E000000}"/>
            </a:ext>
          </a:extLst>
        </xdr:cNvPr>
        <xdr:cNvSpPr/>
      </xdr:nvSpPr>
      <xdr:spPr>
        <a:xfrm>
          <a:off x="45847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102633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135992</xdr:rowOff>
    </xdr:from>
    <xdr:to>
      <xdr:col>5</xdr:col>
      <xdr:colOff>409575</xdr:colOff>
      <xdr:row>34</xdr:row>
      <xdr:rowOff>66142</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3746500" y="57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57269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7" y="58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46381</xdr:rowOff>
    </xdr:from>
    <xdr:to>
      <xdr:col>4</xdr:col>
      <xdr:colOff>206375</xdr:colOff>
      <xdr:row>34</xdr:row>
      <xdr:rowOff>147981</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2857500" y="58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139108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7" y="59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133706</xdr:rowOff>
    </xdr:from>
    <xdr:to>
      <xdr:col>3</xdr:col>
      <xdr:colOff>3175</xdr:colOff>
      <xdr:row>35</xdr:row>
      <xdr:rowOff>63856</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1968500" y="59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54983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7" y="60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56896</xdr:rowOff>
    </xdr:from>
    <xdr:to>
      <xdr:col>1</xdr:col>
      <xdr:colOff>485775</xdr:colOff>
      <xdr:row>34</xdr:row>
      <xdr:rowOff>158496</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079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149623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7" y="59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96296</xdr:rowOff>
    </xdr:from>
    <xdr:to>
      <xdr:col>6</xdr:col>
      <xdr:colOff>511175</xdr:colOff>
      <xdr:row>55</xdr:row>
      <xdr:rowOff>168938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26046"/>
          <a:ext cx="838200" cy="7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a:extLst>
            <a:ext uri="{FF2B5EF4-FFF2-40B4-BE49-F238E27FC236}">
              <a16:creationId xmlns:a16="http://schemas.microsoft.com/office/drawing/2014/main" id="{00000000-0008-0000-0700-000076000000}"/>
            </a:ext>
          </a:extLst>
        </xdr:cNvPr>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154719</xdr:rowOff>
    </xdr:from>
    <xdr:to>
      <xdr:col>5</xdr:col>
      <xdr:colOff>358775</xdr:colOff>
      <xdr:row>55</xdr:row>
      <xdr:rowOff>168938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84469"/>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156297</xdr:rowOff>
    </xdr:from>
    <xdr:to>
      <xdr:col>4</xdr:col>
      <xdr:colOff>155575</xdr:colOff>
      <xdr:row>55</xdr:row>
      <xdr:rowOff>154719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14597"/>
          <a:ext cx="889000" cy="16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156297</xdr:rowOff>
    </xdr:from>
    <xdr:to>
      <xdr:col>2</xdr:col>
      <xdr:colOff>638175</xdr:colOff>
      <xdr:row>55</xdr:row>
      <xdr:rowOff>127919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14597"/>
          <a:ext cx="889000" cy="14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45496</xdr:rowOff>
    </xdr:from>
    <xdr:to>
      <xdr:col>6</xdr:col>
      <xdr:colOff>561975</xdr:colOff>
      <xdr:row>55</xdr:row>
      <xdr:rowOff>147096</xdr:rowOff>
    </xdr:to>
    <xdr:sp macro="" textlink="">
      <xdr:nvSpPr>
        <xdr:cNvPr id="135" name="円/楕円 134">
          <a:extLst>
            <a:ext uri="{FF2B5EF4-FFF2-40B4-BE49-F238E27FC236}">
              <a16:creationId xmlns:a16="http://schemas.microsoft.com/office/drawing/2014/main" id="{00000000-0008-0000-0700-000087000000}"/>
            </a:ext>
          </a:extLst>
        </xdr:cNvPr>
        <xdr:cNvSpPr/>
      </xdr:nvSpPr>
      <xdr:spPr>
        <a:xfrm>
          <a:off x="4584700" y="94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68373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2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83,196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118138</xdr:rowOff>
    </xdr:from>
    <xdr:to>
      <xdr:col>5</xdr:col>
      <xdr:colOff>409575</xdr:colOff>
      <xdr:row>56</xdr:row>
      <xdr:rowOff>48288</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3746500" y="95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64815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73,663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103919</xdr:rowOff>
    </xdr:from>
    <xdr:to>
      <xdr:col>4</xdr:col>
      <xdr:colOff>206375</xdr:colOff>
      <xdr:row>56</xdr:row>
      <xdr:rowOff>34069</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2857500" y="953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50596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0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75,529</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105497</xdr:rowOff>
    </xdr:from>
    <xdr:to>
      <xdr:col>3</xdr:col>
      <xdr:colOff>3175</xdr:colOff>
      <xdr:row>55</xdr:row>
      <xdr:rowOff>35647</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1968500" y="93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52174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13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97,822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77119</xdr:rowOff>
    </xdr:from>
    <xdr:to>
      <xdr:col>1</xdr:col>
      <xdr:colOff>485775</xdr:colOff>
      <xdr:row>56</xdr:row>
      <xdr:rowOff>7269</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079500" y="95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23796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28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96647</xdr:rowOff>
    </xdr:from>
    <xdr:to>
      <xdr:col>6</xdr:col>
      <xdr:colOff>511175</xdr:colOff>
      <xdr:row>79</xdr:row>
      <xdr:rowOff>12370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69747"/>
          <a:ext cx="8382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6278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65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12370</xdr:rowOff>
    </xdr:from>
    <xdr:to>
      <xdr:col>5</xdr:col>
      <xdr:colOff>358775</xdr:colOff>
      <xdr:row>79</xdr:row>
      <xdr:rowOff>97129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556920"/>
          <a:ext cx="889000" cy="8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a:extLst>
            <a:ext uri="{FF2B5EF4-FFF2-40B4-BE49-F238E27FC236}">
              <a16:creationId xmlns:a16="http://schemas.microsoft.com/office/drawing/2014/main" id="{00000000-0008-0000-0700-0000B2000000}"/>
            </a:ext>
          </a:extLst>
        </xdr:cNvPr>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15879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4"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97129</xdr:rowOff>
    </xdr:from>
    <xdr:to>
      <xdr:col>4</xdr:col>
      <xdr:colOff>155575</xdr:colOff>
      <xdr:row>79</xdr:row>
      <xdr:rowOff>110820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641679"/>
          <a:ext cx="88900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147057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4" y="130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110820</xdr:rowOff>
    </xdr:from>
    <xdr:to>
      <xdr:col>2</xdr:col>
      <xdr:colOff>638175</xdr:colOff>
      <xdr:row>79</xdr:row>
      <xdr:rowOff>116523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655370"/>
          <a:ext cx="8890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59390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4" y="1308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129963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4" y="1316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45847</xdr:rowOff>
    </xdr:from>
    <xdr:to>
      <xdr:col>6</xdr:col>
      <xdr:colOff>561975</xdr:colOff>
      <xdr:row>78</xdr:row>
      <xdr:rowOff>147447</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4584700" y="134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24274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9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129,390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133020</xdr:rowOff>
    </xdr:from>
    <xdr:to>
      <xdr:col>5</xdr:col>
      <xdr:colOff>409575</xdr:colOff>
      <xdr:row>79</xdr:row>
      <xdr:rowOff>63170</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3746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54297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4" y="1359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122,526</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46329</xdr:rowOff>
    </xdr:from>
    <xdr:to>
      <xdr:col>4</xdr:col>
      <xdr:colOff>206375</xdr:colOff>
      <xdr:row>79</xdr:row>
      <xdr:rowOff>147929</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2857500" y="1359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139056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4" y="136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115,852</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60020</xdr:rowOff>
    </xdr:from>
    <xdr:to>
      <xdr:col>3</xdr:col>
      <xdr:colOff>3175</xdr:colOff>
      <xdr:row>79</xdr:row>
      <xdr:rowOff>161620</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968500" y="136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152747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4" y="1369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114,774</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65723</xdr:rowOff>
    </xdr:from>
    <xdr:to>
      <xdr:col>1</xdr:col>
      <xdr:colOff>485775</xdr:colOff>
      <xdr:row>79</xdr:row>
      <xdr:rowOff>167323</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1079500" y="136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158450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4" y="1370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34,016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76854</xdr:rowOff>
    </xdr:from>
    <xdr:to>
      <xdr:col>6</xdr:col>
      <xdr:colOff>511175</xdr:colOff>
      <xdr:row>94</xdr:row>
      <xdr:rowOff>169894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507354"/>
          <a:ext cx="838200" cy="77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a:extLst>
            <a:ext uri="{FF2B5EF4-FFF2-40B4-BE49-F238E27FC236}">
              <a16:creationId xmlns:a16="http://schemas.microsoft.com/office/drawing/2014/main" id="{00000000-0008-0000-0700-0000EA000000}"/>
            </a:ext>
          </a:extLst>
        </xdr:cNvPr>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169894</xdr:rowOff>
    </xdr:from>
    <xdr:to>
      <xdr:col>5</xdr:col>
      <xdr:colOff>358775</xdr:colOff>
      <xdr:row>95</xdr:row>
      <xdr:rowOff>34620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86194"/>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a:extLst>
            <a:ext uri="{FF2B5EF4-FFF2-40B4-BE49-F238E27FC236}">
              <a16:creationId xmlns:a16="http://schemas.microsoft.com/office/drawing/2014/main" id="{00000000-0008-0000-0700-0000EC000000}"/>
            </a:ext>
          </a:extLst>
        </xdr:cNvPr>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34620</xdr:rowOff>
    </xdr:from>
    <xdr:to>
      <xdr:col>4</xdr:col>
      <xdr:colOff>155575</xdr:colOff>
      <xdr:row>95</xdr:row>
      <xdr:rowOff>67596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22370"/>
          <a:ext cx="889000" cy="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67596</xdr:rowOff>
    </xdr:from>
    <xdr:to>
      <xdr:col>2</xdr:col>
      <xdr:colOff>638175</xdr:colOff>
      <xdr:row>95</xdr:row>
      <xdr:rowOff>92360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5534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a:extLst>
            <a:ext uri="{FF2B5EF4-FFF2-40B4-BE49-F238E27FC236}">
              <a16:creationId xmlns:a16="http://schemas.microsoft.com/office/drawing/2014/main" id="{00000000-0008-0000-0700-0000F2000000}"/>
            </a:ext>
          </a:extLst>
        </xdr:cNvPr>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26054</xdr:rowOff>
    </xdr:from>
    <xdr:to>
      <xdr:col>6</xdr:col>
      <xdr:colOff>561975</xdr:colOff>
      <xdr:row>90</xdr:row>
      <xdr:rowOff>127654</xdr:rowOff>
    </xdr:to>
    <xdr:sp macro="" textlink="">
      <xdr:nvSpPr>
        <xdr:cNvPr id="251" name="円/楕円 250">
          <a:extLst>
            <a:ext uri="{FF2B5EF4-FFF2-40B4-BE49-F238E27FC236}">
              <a16:creationId xmlns:a16="http://schemas.microsoft.com/office/drawing/2014/main" id="{00000000-0008-0000-0700-0000FB000000}"/>
            </a:ext>
          </a:extLst>
        </xdr:cNvPr>
        <xdr:cNvSpPr/>
      </xdr:nvSpPr>
      <xdr:spPr>
        <a:xfrm>
          <a:off x="4584700" y="154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150531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4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99,299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119094</xdr:rowOff>
    </xdr:from>
    <xdr:to>
      <xdr:col>5</xdr:col>
      <xdr:colOff>409575</xdr:colOff>
      <xdr:row>95</xdr:row>
      <xdr:rowOff>49244</xdr:rowOff>
    </xdr:to>
    <xdr:sp macro="" textlink="">
      <xdr:nvSpPr>
        <xdr:cNvPr id="253" name="円/楕円 252">
          <a:extLst>
            <a:ext uri="{FF2B5EF4-FFF2-40B4-BE49-F238E27FC236}">
              <a16:creationId xmlns:a16="http://schemas.microsoft.com/office/drawing/2014/main" id="{00000000-0008-0000-0700-0000FD000000}"/>
            </a:ext>
          </a:extLst>
        </xdr:cNvPr>
        <xdr:cNvSpPr/>
      </xdr:nvSpPr>
      <xdr:spPr>
        <a:xfrm>
          <a:off x="3746500" y="162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65771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58,415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155270</xdr:rowOff>
    </xdr:from>
    <xdr:to>
      <xdr:col>4</xdr:col>
      <xdr:colOff>206375</xdr:colOff>
      <xdr:row>95</xdr:row>
      <xdr:rowOff>85420</xdr:rowOff>
    </xdr:to>
    <xdr:sp macro="" textlink="">
      <xdr:nvSpPr>
        <xdr:cNvPr id="255" name="円/楕円 254">
          <a:extLst>
            <a:ext uri="{FF2B5EF4-FFF2-40B4-BE49-F238E27FC236}">
              <a16:creationId xmlns:a16="http://schemas.microsoft.com/office/drawing/2014/main" id="{00000000-0008-0000-0700-0000FF000000}"/>
            </a:ext>
          </a:extLst>
        </xdr:cNvPr>
        <xdr:cNvSpPr/>
      </xdr:nvSpPr>
      <xdr:spPr>
        <a:xfrm>
          <a:off x="2857500" y="162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101947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56,516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16796</xdr:rowOff>
    </xdr:from>
    <xdr:to>
      <xdr:col>3</xdr:col>
      <xdr:colOff>3175</xdr:colOff>
      <xdr:row>95</xdr:row>
      <xdr:rowOff>118396</xdr:rowOff>
    </xdr:to>
    <xdr:sp macro="" textlink="">
      <xdr:nvSpPr>
        <xdr:cNvPr id="257" name="円/楕円 256">
          <a:extLst>
            <a:ext uri="{FF2B5EF4-FFF2-40B4-BE49-F238E27FC236}">
              <a16:creationId xmlns:a16="http://schemas.microsoft.com/office/drawing/2014/main" id="{00000000-0008-0000-0700-000001010000}"/>
            </a:ext>
          </a:extLst>
        </xdr:cNvPr>
        <xdr:cNvSpPr/>
      </xdr:nvSpPr>
      <xdr:spPr>
        <a:xfrm>
          <a:off x="1968500" y="163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134923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41560</xdr:rowOff>
    </xdr:from>
    <xdr:to>
      <xdr:col>1</xdr:col>
      <xdr:colOff>485775</xdr:colOff>
      <xdr:row>95</xdr:row>
      <xdr:rowOff>143160</xdr:rowOff>
    </xdr:to>
    <xdr:sp macro="" textlink="">
      <xdr:nvSpPr>
        <xdr:cNvPr id="259" name="円/楕円 258">
          <a:extLst>
            <a:ext uri="{FF2B5EF4-FFF2-40B4-BE49-F238E27FC236}">
              <a16:creationId xmlns:a16="http://schemas.microsoft.com/office/drawing/2014/main" id="{00000000-0008-0000-0700-000003010000}"/>
            </a:ext>
          </a:extLst>
        </xdr:cNvPr>
        <xdr:cNvSpPr/>
      </xdr:nvSpPr>
      <xdr:spPr>
        <a:xfrm>
          <a:off x="1079500" y="163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159687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0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134214</xdr:rowOff>
    </xdr:from>
    <xdr:to>
      <xdr:col>15</xdr:col>
      <xdr:colOff>180975</xdr:colOff>
      <xdr:row>38</xdr:row>
      <xdr:rowOff>134900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4931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a:extLst>
            <a:ext uri="{FF2B5EF4-FFF2-40B4-BE49-F238E27FC236}">
              <a16:creationId xmlns:a16="http://schemas.microsoft.com/office/drawing/2014/main" id="{00000000-0008-0000-0700-000021010000}"/>
            </a:ext>
          </a:extLst>
        </xdr:cNvPr>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134900</xdr:rowOff>
    </xdr:from>
    <xdr:to>
      <xdr:col>14</xdr:col>
      <xdr:colOff>28575</xdr:colOff>
      <xdr:row>38</xdr:row>
      <xdr:rowOff>134900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a:extLst>
            <a:ext uri="{FF2B5EF4-FFF2-40B4-BE49-F238E27FC236}">
              <a16:creationId xmlns:a16="http://schemas.microsoft.com/office/drawing/2014/main" id="{00000000-0008-0000-0700-000023010000}"/>
            </a:ext>
          </a:extLst>
        </xdr:cNvPr>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114326</xdr:rowOff>
    </xdr:from>
    <xdr:to>
      <xdr:col>12</xdr:col>
      <xdr:colOff>511175</xdr:colOff>
      <xdr:row>38</xdr:row>
      <xdr:rowOff>134900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2942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157759</xdr:rowOff>
    </xdr:from>
    <xdr:to>
      <xdr:col>11</xdr:col>
      <xdr:colOff>307975</xdr:colOff>
      <xdr:row>38</xdr:row>
      <xdr:rowOff>114326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01409"/>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a:extLst>
            <a:ext uri="{FF2B5EF4-FFF2-40B4-BE49-F238E27FC236}">
              <a16:creationId xmlns:a16="http://schemas.microsoft.com/office/drawing/2014/main" id="{00000000-0008-0000-0700-000029010000}"/>
            </a:ext>
          </a:extLst>
        </xdr:cNvPr>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83414</xdr:rowOff>
    </xdr:from>
    <xdr:to>
      <xdr:col>15</xdr:col>
      <xdr:colOff>231775</xdr:colOff>
      <xdr:row>39</xdr:row>
      <xdr:rowOff>13564</xdr:rowOff>
    </xdr:to>
    <xdr:sp macro="" textlink="">
      <xdr:nvSpPr>
        <xdr:cNvPr id="306" name="円/楕円 305">
          <a:extLst>
            <a:ext uri="{FF2B5EF4-FFF2-40B4-BE49-F238E27FC236}">
              <a16:creationId xmlns:a16="http://schemas.microsoft.com/office/drawing/2014/main" id="{00000000-0008-0000-0700-000032010000}"/>
            </a:ext>
          </a:extLst>
        </xdr:cNvPr>
        <xdr:cNvSpPr/>
      </xdr:nvSpPr>
      <xdr:spPr>
        <a:xfrm>
          <a:off x="104267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169791</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84100</xdr:rowOff>
    </xdr:from>
    <xdr:to>
      <xdr:col>14</xdr:col>
      <xdr:colOff>79375</xdr:colOff>
      <xdr:row>39</xdr:row>
      <xdr:rowOff>14250</xdr:rowOff>
    </xdr:to>
    <xdr:sp macro="" textlink="">
      <xdr:nvSpPr>
        <xdr:cNvPr id="308" name="円/楕円 307">
          <a:extLst>
            <a:ext uri="{FF2B5EF4-FFF2-40B4-BE49-F238E27FC236}">
              <a16:creationId xmlns:a16="http://schemas.microsoft.com/office/drawing/2014/main" id="{00000000-0008-0000-0700-000034010000}"/>
            </a:ext>
          </a:extLst>
        </xdr:cNvPr>
        <xdr:cNvSpPr/>
      </xdr:nvSpPr>
      <xdr:spPr>
        <a:xfrm>
          <a:off x="9588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5377</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84100</xdr:rowOff>
    </xdr:from>
    <xdr:to>
      <xdr:col>12</xdr:col>
      <xdr:colOff>561975</xdr:colOff>
      <xdr:row>39</xdr:row>
      <xdr:rowOff>14250</xdr:rowOff>
    </xdr:to>
    <xdr:sp macro="" textlink="">
      <xdr:nvSpPr>
        <xdr:cNvPr id="310" name="円/楕円 309">
          <a:extLst>
            <a:ext uri="{FF2B5EF4-FFF2-40B4-BE49-F238E27FC236}">
              <a16:creationId xmlns:a16="http://schemas.microsoft.com/office/drawing/2014/main" id="{00000000-0008-0000-0700-000036010000}"/>
            </a:ext>
          </a:extLst>
        </xdr:cNvPr>
        <xdr:cNvSpPr/>
      </xdr:nvSpPr>
      <xdr:spPr>
        <a:xfrm>
          <a:off x="8699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5377</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63526</xdr:rowOff>
    </xdr:from>
    <xdr:to>
      <xdr:col>11</xdr:col>
      <xdr:colOff>358775</xdr:colOff>
      <xdr:row>38</xdr:row>
      <xdr:rowOff>165126</xdr:rowOff>
    </xdr:to>
    <xdr:sp macro="" textlink="">
      <xdr:nvSpPr>
        <xdr:cNvPr id="312" name="円/楕円 311">
          <a:extLst>
            <a:ext uri="{FF2B5EF4-FFF2-40B4-BE49-F238E27FC236}">
              <a16:creationId xmlns:a16="http://schemas.microsoft.com/office/drawing/2014/main" id="{00000000-0008-0000-0700-000038010000}"/>
            </a:ext>
          </a:extLst>
        </xdr:cNvPr>
        <xdr:cNvSpPr/>
      </xdr:nvSpPr>
      <xdr:spPr>
        <a:xfrm>
          <a:off x="7810500" y="65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156253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106959</xdr:rowOff>
    </xdr:from>
    <xdr:to>
      <xdr:col>10</xdr:col>
      <xdr:colOff>155575</xdr:colOff>
      <xdr:row>38</xdr:row>
      <xdr:rowOff>37109</xdr:rowOff>
    </xdr:to>
    <xdr:sp macro="" textlink="">
      <xdr:nvSpPr>
        <xdr:cNvPr id="314" name="円/楕円 313">
          <a:extLst>
            <a:ext uri="{FF2B5EF4-FFF2-40B4-BE49-F238E27FC236}">
              <a16:creationId xmlns:a16="http://schemas.microsoft.com/office/drawing/2014/main" id="{00000000-0008-0000-0700-00003A010000}"/>
            </a:ext>
          </a:extLst>
        </xdr:cNvPr>
        <xdr:cNvSpPr/>
      </xdr:nvSpPr>
      <xdr:spPr>
        <a:xfrm>
          <a:off x="69215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28236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43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41516</xdr:rowOff>
    </xdr:from>
    <xdr:to>
      <xdr:col>15</xdr:col>
      <xdr:colOff>180975</xdr:colOff>
      <xdr:row>58</xdr:row>
      <xdr:rowOff>90698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85616"/>
          <a:ext cx="8382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43001</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4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a:extLst>
            <a:ext uri="{FF2B5EF4-FFF2-40B4-BE49-F238E27FC236}">
              <a16:creationId xmlns:a16="http://schemas.microsoft.com/office/drawing/2014/main" id="{00000000-0008-0000-0700-00005C010000}"/>
            </a:ext>
          </a:extLst>
        </xdr:cNvPr>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90698</xdr:rowOff>
    </xdr:from>
    <xdr:to>
      <xdr:col>14</xdr:col>
      <xdr:colOff>28575</xdr:colOff>
      <xdr:row>58</xdr:row>
      <xdr:rowOff>112464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34798"/>
          <a:ext cx="889000" cy="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a:extLst>
            <a:ext uri="{FF2B5EF4-FFF2-40B4-BE49-F238E27FC236}">
              <a16:creationId xmlns:a16="http://schemas.microsoft.com/office/drawing/2014/main" id="{00000000-0008-0000-0700-00005E010000}"/>
            </a:ext>
          </a:extLst>
        </xdr:cNvPr>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112464</xdr:rowOff>
    </xdr:from>
    <xdr:to>
      <xdr:col>12</xdr:col>
      <xdr:colOff>511175</xdr:colOff>
      <xdr:row>58</xdr:row>
      <xdr:rowOff>120579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56564"/>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103961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137120</xdr:rowOff>
    </xdr:from>
    <xdr:to>
      <xdr:col>11</xdr:col>
      <xdr:colOff>307975</xdr:colOff>
      <xdr:row>58</xdr:row>
      <xdr:rowOff>120579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09770"/>
          <a:ext cx="889000" cy="15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110738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1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a:extLst>
            <a:ext uri="{FF2B5EF4-FFF2-40B4-BE49-F238E27FC236}">
              <a16:creationId xmlns:a16="http://schemas.microsoft.com/office/drawing/2014/main" id="{00000000-0008-0000-0700-000066010000}"/>
            </a:ext>
          </a:extLst>
        </xdr:cNvPr>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162166</xdr:rowOff>
    </xdr:from>
    <xdr:to>
      <xdr:col>15</xdr:col>
      <xdr:colOff>231775</xdr:colOff>
      <xdr:row>58</xdr:row>
      <xdr:rowOff>92316</xdr:rowOff>
    </xdr:to>
    <xdr:sp macro="" textlink="">
      <xdr:nvSpPr>
        <xdr:cNvPr id="365" name="円/楕円 364">
          <a:extLst>
            <a:ext uri="{FF2B5EF4-FFF2-40B4-BE49-F238E27FC236}">
              <a16:creationId xmlns:a16="http://schemas.microsoft.com/office/drawing/2014/main" id="{00000000-0008-0000-0700-00006D010000}"/>
            </a:ext>
          </a:extLst>
        </xdr:cNvPr>
        <xdr:cNvSpPr/>
      </xdr:nvSpPr>
      <xdr:spPr>
        <a:xfrm>
          <a:off x="10426700" y="99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140593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14,013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39898</xdr:rowOff>
    </xdr:from>
    <xdr:to>
      <xdr:col>14</xdr:col>
      <xdr:colOff>79375</xdr:colOff>
      <xdr:row>58</xdr:row>
      <xdr:rowOff>141498</xdr:rowOff>
    </xdr:to>
    <xdr:sp macro="" textlink="">
      <xdr:nvSpPr>
        <xdr:cNvPr id="367" name="円/楕円 366">
          <a:extLst>
            <a:ext uri="{FF2B5EF4-FFF2-40B4-BE49-F238E27FC236}">
              <a16:creationId xmlns:a16="http://schemas.microsoft.com/office/drawing/2014/main" id="{00000000-0008-0000-0700-00006F010000}"/>
            </a:ext>
          </a:extLst>
        </xdr:cNvPr>
        <xdr:cNvSpPr/>
      </xdr:nvSpPr>
      <xdr:spPr>
        <a:xfrm>
          <a:off x="9588500" y="99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132625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61664</xdr:rowOff>
    </xdr:from>
    <xdr:to>
      <xdr:col>12</xdr:col>
      <xdr:colOff>561975</xdr:colOff>
      <xdr:row>58</xdr:row>
      <xdr:rowOff>163264</xdr:rowOff>
    </xdr:to>
    <xdr:sp macro="" textlink="">
      <xdr:nvSpPr>
        <xdr:cNvPr id="369" name="円/楕円 368">
          <a:extLst>
            <a:ext uri="{FF2B5EF4-FFF2-40B4-BE49-F238E27FC236}">
              <a16:creationId xmlns:a16="http://schemas.microsoft.com/office/drawing/2014/main" id="{00000000-0008-0000-0700-000071010000}"/>
            </a:ext>
          </a:extLst>
        </xdr:cNvPr>
        <xdr:cNvSpPr/>
      </xdr:nvSpPr>
      <xdr:spPr>
        <a:xfrm>
          <a:off x="8699500" y="100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154391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7" y="1009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69779</xdr:rowOff>
    </xdr:from>
    <xdr:to>
      <xdr:col>11</xdr:col>
      <xdr:colOff>358775</xdr:colOff>
      <xdr:row>58</xdr:row>
      <xdr:rowOff>171379</xdr:rowOff>
    </xdr:to>
    <xdr:sp macro="" textlink="">
      <xdr:nvSpPr>
        <xdr:cNvPr id="371" name="円/楕円 370">
          <a:extLst>
            <a:ext uri="{FF2B5EF4-FFF2-40B4-BE49-F238E27FC236}">
              <a16:creationId xmlns:a16="http://schemas.microsoft.com/office/drawing/2014/main" id="{00000000-0008-0000-0700-000073010000}"/>
            </a:ext>
          </a:extLst>
        </xdr:cNvPr>
        <xdr:cNvSpPr/>
      </xdr:nvSpPr>
      <xdr:spPr>
        <a:xfrm>
          <a:off x="7810500" y="1001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162506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7" y="1010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86320</xdr:rowOff>
    </xdr:from>
    <xdr:to>
      <xdr:col>10</xdr:col>
      <xdr:colOff>155575</xdr:colOff>
      <xdr:row>58</xdr:row>
      <xdr:rowOff>16470</xdr:rowOff>
    </xdr:to>
    <xdr:sp macro="" textlink="">
      <xdr:nvSpPr>
        <xdr:cNvPr id="373" name="円/楕円 372">
          <a:extLst>
            <a:ext uri="{FF2B5EF4-FFF2-40B4-BE49-F238E27FC236}">
              <a16:creationId xmlns:a16="http://schemas.microsoft.com/office/drawing/2014/main" id="{00000000-0008-0000-0700-000075010000}"/>
            </a:ext>
          </a:extLst>
        </xdr:cNvPr>
        <xdr:cNvSpPr/>
      </xdr:nvSpPr>
      <xdr:spPr>
        <a:xfrm>
          <a:off x="6921500" y="98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32997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63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41272</xdr:rowOff>
    </xdr:from>
    <xdr:to>
      <xdr:col>15</xdr:col>
      <xdr:colOff>180975</xdr:colOff>
      <xdr:row>78</xdr:row>
      <xdr:rowOff>92118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14372"/>
          <a:ext cx="838200" cy="5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a:extLst>
            <a:ext uri="{FF2B5EF4-FFF2-40B4-BE49-F238E27FC236}">
              <a16:creationId xmlns:a16="http://schemas.microsoft.com/office/drawing/2014/main" id="{00000000-0008-0000-0700-000097010000}"/>
            </a:ext>
          </a:extLst>
        </xdr:cNvPr>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41272</xdr:rowOff>
    </xdr:from>
    <xdr:to>
      <xdr:col>14</xdr:col>
      <xdr:colOff>28575</xdr:colOff>
      <xdr:row>78</xdr:row>
      <xdr:rowOff>81048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1437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a:extLst>
            <a:ext uri="{FF2B5EF4-FFF2-40B4-BE49-F238E27FC236}">
              <a16:creationId xmlns:a16="http://schemas.microsoft.com/office/drawing/2014/main" id="{00000000-0008-0000-0700-000099010000}"/>
            </a:ext>
          </a:extLst>
        </xdr:cNvPr>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66646</xdr:rowOff>
    </xdr:from>
    <xdr:to>
      <xdr:col>12</xdr:col>
      <xdr:colOff>511175</xdr:colOff>
      <xdr:row>78</xdr:row>
      <xdr:rowOff>81048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39746"/>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66646</xdr:rowOff>
    </xdr:from>
    <xdr:to>
      <xdr:col>11</xdr:col>
      <xdr:colOff>307975</xdr:colOff>
      <xdr:row>78</xdr:row>
      <xdr:rowOff>103809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9746"/>
          <a:ext cx="889000" cy="3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a:extLst>
            <a:ext uri="{FF2B5EF4-FFF2-40B4-BE49-F238E27FC236}">
              <a16:creationId xmlns:a16="http://schemas.microsoft.com/office/drawing/2014/main" id="{00000000-0008-0000-0700-00009F010000}"/>
            </a:ext>
          </a:extLst>
        </xdr:cNvPr>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a:extLst>
            <a:ext uri="{FF2B5EF4-FFF2-40B4-BE49-F238E27FC236}">
              <a16:creationId xmlns:a16="http://schemas.microsoft.com/office/drawing/2014/main" id="{00000000-0008-0000-0700-0000A1010000}"/>
            </a:ext>
          </a:extLst>
        </xdr:cNvPr>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41318</xdr:rowOff>
    </xdr:from>
    <xdr:to>
      <xdr:col>15</xdr:col>
      <xdr:colOff>231775</xdr:colOff>
      <xdr:row>78</xdr:row>
      <xdr:rowOff>142918</xdr:rowOff>
    </xdr:to>
    <xdr:sp macro="" textlink="">
      <xdr:nvSpPr>
        <xdr:cNvPr id="424" name="円/楕円 423">
          <a:extLst>
            <a:ext uri="{FF2B5EF4-FFF2-40B4-BE49-F238E27FC236}">
              <a16:creationId xmlns:a16="http://schemas.microsoft.com/office/drawing/2014/main" id="{00000000-0008-0000-0700-0000A8010000}"/>
            </a:ext>
          </a:extLst>
        </xdr:cNvPr>
        <xdr:cNvSpPr/>
      </xdr:nvSpPr>
      <xdr:spPr>
        <a:xfrm>
          <a:off x="10426700" y="134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19745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161922</xdr:rowOff>
    </xdr:from>
    <xdr:to>
      <xdr:col>14</xdr:col>
      <xdr:colOff>79375</xdr:colOff>
      <xdr:row>78</xdr:row>
      <xdr:rowOff>92072</xdr:rowOff>
    </xdr:to>
    <xdr:sp macro="" textlink="">
      <xdr:nvSpPr>
        <xdr:cNvPr id="426" name="円/楕円 425">
          <a:extLst>
            <a:ext uri="{FF2B5EF4-FFF2-40B4-BE49-F238E27FC236}">
              <a16:creationId xmlns:a16="http://schemas.microsoft.com/office/drawing/2014/main" id="{00000000-0008-0000-0700-0000AA010000}"/>
            </a:ext>
          </a:extLst>
        </xdr:cNvPr>
        <xdr:cNvSpPr/>
      </xdr:nvSpPr>
      <xdr:spPr>
        <a:xfrm>
          <a:off x="9588500" y="133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83199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7" y="1345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30248</xdr:rowOff>
    </xdr:from>
    <xdr:to>
      <xdr:col>12</xdr:col>
      <xdr:colOff>561975</xdr:colOff>
      <xdr:row>78</xdr:row>
      <xdr:rowOff>131848</xdr:rowOff>
    </xdr:to>
    <xdr:sp macro="" textlink="">
      <xdr:nvSpPr>
        <xdr:cNvPr id="428" name="円/楕円 427">
          <a:extLst>
            <a:ext uri="{FF2B5EF4-FFF2-40B4-BE49-F238E27FC236}">
              <a16:creationId xmlns:a16="http://schemas.microsoft.com/office/drawing/2014/main" id="{00000000-0008-0000-0700-0000AC010000}"/>
            </a:ext>
          </a:extLst>
        </xdr:cNvPr>
        <xdr:cNvSpPr/>
      </xdr:nvSpPr>
      <xdr:spPr>
        <a:xfrm>
          <a:off x="8699500" y="13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122975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7" y="1349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15846</xdr:rowOff>
    </xdr:from>
    <xdr:to>
      <xdr:col>11</xdr:col>
      <xdr:colOff>358775</xdr:colOff>
      <xdr:row>78</xdr:row>
      <xdr:rowOff>117446</xdr:rowOff>
    </xdr:to>
    <xdr:sp macro="" textlink="">
      <xdr:nvSpPr>
        <xdr:cNvPr id="430" name="円/楕円 429">
          <a:extLst>
            <a:ext uri="{FF2B5EF4-FFF2-40B4-BE49-F238E27FC236}">
              <a16:creationId xmlns:a16="http://schemas.microsoft.com/office/drawing/2014/main" id="{00000000-0008-0000-0700-0000AE010000}"/>
            </a:ext>
          </a:extLst>
        </xdr:cNvPr>
        <xdr:cNvSpPr/>
      </xdr:nvSpPr>
      <xdr:spPr>
        <a:xfrm>
          <a:off x="7810500" y="1338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108573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7" y="1348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53009</xdr:rowOff>
    </xdr:from>
    <xdr:to>
      <xdr:col>10</xdr:col>
      <xdr:colOff>155575</xdr:colOff>
      <xdr:row>78</xdr:row>
      <xdr:rowOff>154609</xdr:rowOff>
    </xdr:to>
    <xdr:sp macro="" textlink="">
      <xdr:nvSpPr>
        <xdr:cNvPr id="432" name="円/楕円 431">
          <a:extLst>
            <a:ext uri="{FF2B5EF4-FFF2-40B4-BE49-F238E27FC236}">
              <a16:creationId xmlns:a16="http://schemas.microsoft.com/office/drawing/2014/main" id="{00000000-0008-0000-0700-0000B0010000}"/>
            </a:ext>
          </a:extLst>
        </xdr:cNvPr>
        <xdr:cNvSpPr/>
      </xdr:nvSpPr>
      <xdr:spPr>
        <a:xfrm>
          <a:off x="6921500" y="134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145736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7" y="1351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110274</xdr:rowOff>
    </xdr:from>
    <xdr:to>
      <xdr:col>15</xdr:col>
      <xdr:colOff>180975</xdr:colOff>
      <xdr:row>96</xdr:row>
      <xdr:rowOff>150648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69474"/>
          <a:ext cx="838200" cy="4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a:extLst>
            <a:ext uri="{FF2B5EF4-FFF2-40B4-BE49-F238E27FC236}">
              <a16:creationId xmlns:a16="http://schemas.microsoft.com/office/drawing/2014/main" id="{00000000-0008-0000-0700-0000D0010000}"/>
            </a:ext>
          </a:extLst>
        </xdr:cNvPr>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150648</xdr:rowOff>
    </xdr:from>
    <xdr:to>
      <xdr:col>14</xdr:col>
      <xdr:colOff>28575</xdr:colOff>
      <xdr:row>96</xdr:row>
      <xdr:rowOff>159462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09848"/>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79744</xdr:rowOff>
    </xdr:from>
    <xdr:to>
      <xdr:col>12</xdr:col>
      <xdr:colOff>511175</xdr:colOff>
      <xdr:row>96</xdr:row>
      <xdr:rowOff>159462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38944"/>
          <a:ext cx="889000" cy="7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79744</xdr:rowOff>
    </xdr:from>
    <xdr:to>
      <xdr:col>11</xdr:col>
      <xdr:colOff>307975</xdr:colOff>
      <xdr:row>96</xdr:row>
      <xdr:rowOff>142163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38944"/>
          <a:ext cx="8890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a:extLst>
            <a:ext uri="{FF2B5EF4-FFF2-40B4-BE49-F238E27FC236}">
              <a16:creationId xmlns:a16="http://schemas.microsoft.com/office/drawing/2014/main" id="{00000000-0008-0000-0700-0000D8010000}"/>
            </a:ext>
          </a:extLst>
        </xdr:cNvPr>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59474</xdr:rowOff>
    </xdr:from>
    <xdr:to>
      <xdr:col>15</xdr:col>
      <xdr:colOff>231775</xdr:colOff>
      <xdr:row>96</xdr:row>
      <xdr:rowOff>161074</xdr:rowOff>
    </xdr:to>
    <xdr:sp macro="" textlink="">
      <xdr:nvSpPr>
        <xdr:cNvPr id="481" name="円/楕円 480">
          <a:extLst>
            <a:ext uri="{FF2B5EF4-FFF2-40B4-BE49-F238E27FC236}">
              <a16:creationId xmlns:a16="http://schemas.microsoft.com/office/drawing/2014/main" id="{00000000-0008-0000-0700-0000E1010000}"/>
            </a:ext>
          </a:extLst>
        </xdr:cNvPr>
        <xdr:cNvSpPr/>
      </xdr:nvSpPr>
      <xdr:spPr>
        <a:xfrm>
          <a:off x="10426700" y="165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37901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35,317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99848</xdr:rowOff>
    </xdr:from>
    <xdr:to>
      <xdr:col>14</xdr:col>
      <xdr:colOff>79375</xdr:colOff>
      <xdr:row>97</xdr:row>
      <xdr:rowOff>29998</xdr:rowOff>
    </xdr:to>
    <xdr:sp macro="" textlink="">
      <xdr:nvSpPr>
        <xdr:cNvPr id="483" name="円/楕円 482">
          <a:extLst>
            <a:ext uri="{FF2B5EF4-FFF2-40B4-BE49-F238E27FC236}">
              <a16:creationId xmlns:a16="http://schemas.microsoft.com/office/drawing/2014/main" id="{00000000-0008-0000-0700-0000E3010000}"/>
            </a:ext>
          </a:extLst>
        </xdr:cNvPr>
        <xdr:cNvSpPr/>
      </xdr:nvSpPr>
      <xdr:spPr>
        <a:xfrm>
          <a:off x="9588500" y="165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21125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108662</xdr:rowOff>
    </xdr:from>
    <xdr:to>
      <xdr:col>12</xdr:col>
      <xdr:colOff>561975</xdr:colOff>
      <xdr:row>97</xdr:row>
      <xdr:rowOff>38812</xdr:rowOff>
    </xdr:to>
    <xdr:sp macro="" textlink="">
      <xdr:nvSpPr>
        <xdr:cNvPr id="485" name="円/楕円 484">
          <a:extLst>
            <a:ext uri="{FF2B5EF4-FFF2-40B4-BE49-F238E27FC236}">
              <a16:creationId xmlns:a16="http://schemas.microsoft.com/office/drawing/2014/main" id="{00000000-0008-0000-0700-0000E5010000}"/>
            </a:ext>
          </a:extLst>
        </xdr:cNvPr>
        <xdr:cNvSpPr/>
      </xdr:nvSpPr>
      <xdr:spPr>
        <a:xfrm>
          <a:off x="8699500" y="165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29939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6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31,444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28944</xdr:rowOff>
    </xdr:from>
    <xdr:to>
      <xdr:col>11</xdr:col>
      <xdr:colOff>358775</xdr:colOff>
      <xdr:row>96</xdr:row>
      <xdr:rowOff>130544</xdr:rowOff>
    </xdr:to>
    <xdr:sp macro="" textlink="">
      <xdr:nvSpPr>
        <xdr:cNvPr id="487" name="円/楕円 486">
          <a:extLst>
            <a:ext uri="{FF2B5EF4-FFF2-40B4-BE49-F238E27FC236}">
              <a16:creationId xmlns:a16="http://schemas.microsoft.com/office/drawing/2014/main" id="{00000000-0008-0000-0700-0000E7010000}"/>
            </a:ext>
          </a:extLst>
        </xdr:cNvPr>
        <xdr:cNvSpPr/>
      </xdr:nvSpPr>
      <xdr:spPr>
        <a:xfrm>
          <a:off x="7810500" y="164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121671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37,721</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91363</xdr:rowOff>
    </xdr:from>
    <xdr:to>
      <xdr:col>10</xdr:col>
      <xdr:colOff>155575</xdr:colOff>
      <xdr:row>97</xdr:row>
      <xdr:rowOff>21513</xdr:rowOff>
    </xdr:to>
    <xdr:sp macro="" textlink="">
      <xdr:nvSpPr>
        <xdr:cNvPr id="489" name="円/楕円 488">
          <a:extLst>
            <a:ext uri="{FF2B5EF4-FFF2-40B4-BE49-F238E27FC236}">
              <a16:creationId xmlns:a16="http://schemas.microsoft.com/office/drawing/2014/main" id="{00000000-0008-0000-0700-0000E9010000}"/>
            </a:ext>
          </a:extLst>
        </xdr:cNvPr>
        <xdr:cNvSpPr/>
      </xdr:nvSpPr>
      <xdr:spPr>
        <a:xfrm>
          <a:off x="6921500" y="165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12640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14,096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108107</xdr:rowOff>
    </xdr:from>
    <xdr:to>
      <xdr:col>23</xdr:col>
      <xdr:colOff>517525</xdr:colOff>
      <xdr:row>36</xdr:row>
      <xdr:rowOff>152867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08857"/>
          <a:ext cx="838200" cy="21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a:extLst>
            <a:ext uri="{FF2B5EF4-FFF2-40B4-BE49-F238E27FC236}">
              <a16:creationId xmlns:a16="http://schemas.microsoft.com/office/drawing/2014/main" id="{00000000-0008-0000-0700-000008020000}"/>
            </a:ext>
          </a:extLst>
        </xdr:cNvPr>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142169</xdr:rowOff>
    </xdr:from>
    <xdr:to>
      <xdr:col>22</xdr:col>
      <xdr:colOff>365125</xdr:colOff>
      <xdr:row>36</xdr:row>
      <xdr:rowOff>152867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14369"/>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142169</xdr:rowOff>
    </xdr:from>
    <xdr:to>
      <xdr:col>21</xdr:col>
      <xdr:colOff>161925</xdr:colOff>
      <xdr:row>37</xdr:row>
      <xdr:rowOff>14427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14369"/>
          <a:ext cx="889000" cy="4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a:extLst>
            <a:ext uri="{FF2B5EF4-FFF2-40B4-BE49-F238E27FC236}">
              <a16:creationId xmlns:a16="http://schemas.microsoft.com/office/drawing/2014/main" id="{00000000-0008-0000-0700-00000D020000}"/>
            </a:ext>
          </a:extLst>
        </xdr:cNvPr>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157576</xdr:rowOff>
    </xdr:from>
    <xdr:to>
      <xdr:col>19</xdr:col>
      <xdr:colOff>644525</xdr:colOff>
      <xdr:row>37</xdr:row>
      <xdr:rowOff>14427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158326"/>
          <a:ext cx="889000" cy="19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57307</xdr:rowOff>
    </xdr:from>
    <xdr:to>
      <xdr:col>23</xdr:col>
      <xdr:colOff>568325</xdr:colOff>
      <xdr:row>35</xdr:row>
      <xdr:rowOff>158907</xdr:rowOff>
    </xdr:to>
    <xdr:sp macro="" textlink="">
      <xdr:nvSpPr>
        <xdr:cNvPr id="537" name="円/楕円 536">
          <a:extLst>
            <a:ext uri="{FF2B5EF4-FFF2-40B4-BE49-F238E27FC236}">
              <a16:creationId xmlns:a16="http://schemas.microsoft.com/office/drawing/2014/main" id="{00000000-0008-0000-0700-000019020000}"/>
            </a:ext>
          </a:extLst>
        </xdr:cNvPr>
        <xdr:cNvSpPr/>
      </xdr:nvSpPr>
      <xdr:spPr>
        <a:xfrm>
          <a:off x="16268700" y="60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80184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21,941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102067</xdr:rowOff>
    </xdr:from>
    <xdr:to>
      <xdr:col>22</xdr:col>
      <xdr:colOff>415925</xdr:colOff>
      <xdr:row>37</xdr:row>
      <xdr:rowOff>32217</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5430500" y="62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23344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91369</xdr:rowOff>
    </xdr:from>
    <xdr:to>
      <xdr:col>21</xdr:col>
      <xdr:colOff>212725</xdr:colOff>
      <xdr:row>37</xdr:row>
      <xdr:rowOff>21519</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4541500" y="62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38046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135077</xdr:rowOff>
    </xdr:from>
    <xdr:to>
      <xdr:col>20</xdr:col>
      <xdr:colOff>9525</xdr:colOff>
      <xdr:row>37</xdr:row>
      <xdr:rowOff>65227</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3652500" y="63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56354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0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16,490</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106776</xdr:rowOff>
    </xdr:from>
    <xdr:to>
      <xdr:col>18</xdr:col>
      <xdr:colOff>492125</xdr:colOff>
      <xdr:row>36</xdr:row>
      <xdr:rowOff>36926</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2763500" y="61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53453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8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85179</xdr:rowOff>
    </xdr:from>
    <xdr:to>
      <xdr:col>23</xdr:col>
      <xdr:colOff>517525</xdr:colOff>
      <xdr:row>57</xdr:row>
      <xdr:rowOff>79635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514929"/>
          <a:ext cx="838200" cy="3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a:extLst>
            <a:ext uri="{FF2B5EF4-FFF2-40B4-BE49-F238E27FC236}">
              <a16:creationId xmlns:a16="http://schemas.microsoft.com/office/drawing/2014/main" id="{00000000-0008-0000-0700-000042020000}"/>
            </a:ext>
          </a:extLst>
        </xdr:cNvPr>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136747</xdr:rowOff>
    </xdr:from>
    <xdr:to>
      <xdr:col>22</xdr:col>
      <xdr:colOff>365125</xdr:colOff>
      <xdr:row>55</xdr:row>
      <xdr:rowOff>85179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395047"/>
          <a:ext cx="889000" cy="11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10710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136747</xdr:rowOff>
    </xdr:from>
    <xdr:to>
      <xdr:col>21</xdr:col>
      <xdr:colOff>161925</xdr:colOff>
      <xdr:row>57</xdr:row>
      <xdr:rowOff>48546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395047"/>
          <a:ext cx="889000" cy="4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102381</xdr:rowOff>
    </xdr:from>
    <xdr:to>
      <xdr:col>19</xdr:col>
      <xdr:colOff>644525</xdr:colOff>
      <xdr:row>57</xdr:row>
      <xdr:rowOff>48546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03581"/>
          <a:ext cx="889000" cy="1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a:extLst>
            <a:ext uri="{FF2B5EF4-FFF2-40B4-BE49-F238E27FC236}">
              <a16:creationId xmlns:a16="http://schemas.microsoft.com/office/drawing/2014/main" id="{00000000-0008-0000-0700-00004A020000}"/>
            </a:ext>
          </a:extLst>
        </xdr:cNvPr>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130141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154659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28835</xdr:rowOff>
    </xdr:from>
    <xdr:to>
      <xdr:col>23</xdr:col>
      <xdr:colOff>568325</xdr:colOff>
      <xdr:row>57</xdr:row>
      <xdr:rowOff>130435</xdr:rowOff>
    </xdr:to>
    <xdr:sp macro="" textlink="">
      <xdr:nvSpPr>
        <xdr:cNvPr id="595" name="円/楕円 594">
          <a:extLst>
            <a:ext uri="{FF2B5EF4-FFF2-40B4-BE49-F238E27FC236}">
              <a16:creationId xmlns:a16="http://schemas.microsoft.com/office/drawing/2014/main" id="{00000000-0008-0000-0700-000053020000}"/>
            </a:ext>
          </a:extLst>
        </xdr:cNvPr>
        <xdr:cNvSpPr/>
      </xdr:nvSpPr>
      <xdr:spPr>
        <a:xfrm>
          <a:off x="16268700" y="9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7262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7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36,153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34379</xdr:rowOff>
    </xdr:from>
    <xdr:to>
      <xdr:col>22</xdr:col>
      <xdr:colOff>415925</xdr:colOff>
      <xdr:row>55</xdr:row>
      <xdr:rowOff>135979</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5430500" y="94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152506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2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53,862</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85947</xdr:rowOff>
    </xdr:from>
    <xdr:to>
      <xdr:col>21</xdr:col>
      <xdr:colOff>212725</xdr:colOff>
      <xdr:row>55</xdr:row>
      <xdr:rowOff>16097</xdr:rowOff>
    </xdr:to>
    <xdr:sp macro="" textlink="">
      <xdr:nvSpPr>
        <xdr:cNvPr id="599" name="円/楕円 598">
          <a:extLst>
            <a:ext uri="{FF2B5EF4-FFF2-40B4-BE49-F238E27FC236}">
              <a16:creationId xmlns:a16="http://schemas.microsoft.com/office/drawing/2014/main" id="{00000000-0008-0000-0700-000057020000}"/>
            </a:ext>
          </a:extLst>
        </xdr:cNvPr>
        <xdr:cNvSpPr/>
      </xdr:nvSpPr>
      <xdr:spPr>
        <a:xfrm>
          <a:off x="14541500" y="93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32624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11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169196</xdr:rowOff>
    </xdr:from>
    <xdr:to>
      <xdr:col>20</xdr:col>
      <xdr:colOff>9525</xdr:colOff>
      <xdr:row>57</xdr:row>
      <xdr:rowOff>99346</xdr:rowOff>
    </xdr:to>
    <xdr:sp macro="" textlink="">
      <xdr:nvSpPr>
        <xdr:cNvPr id="601" name="円/楕円 600">
          <a:extLst>
            <a:ext uri="{FF2B5EF4-FFF2-40B4-BE49-F238E27FC236}">
              <a16:creationId xmlns:a16="http://schemas.microsoft.com/office/drawing/2014/main" id="{00000000-0008-0000-0700-000059020000}"/>
            </a:ext>
          </a:extLst>
        </xdr:cNvPr>
        <xdr:cNvSpPr/>
      </xdr:nvSpPr>
      <xdr:spPr>
        <a:xfrm>
          <a:off x="13652500" y="97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90473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6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51581</xdr:rowOff>
    </xdr:from>
    <xdr:to>
      <xdr:col>18</xdr:col>
      <xdr:colOff>492125</xdr:colOff>
      <xdr:row>56</xdr:row>
      <xdr:rowOff>153181</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2763500" y="96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144308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135973</xdr:rowOff>
    </xdr:from>
    <xdr:to>
      <xdr:col>23</xdr:col>
      <xdr:colOff>517525</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09073"/>
          <a:ext cx="8382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a:extLst>
            <a:ext uri="{FF2B5EF4-FFF2-40B4-BE49-F238E27FC236}">
              <a16:creationId xmlns:a16="http://schemas.microsoft.com/office/drawing/2014/main" id="{00000000-0008-0000-0700-000079020000}"/>
            </a:ext>
          </a:extLst>
        </xdr:cNvPr>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130167</xdr:rowOff>
    </xdr:from>
    <xdr:to>
      <xdr:col>22</xdr:col>
      <xdr:colOff>365125</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3267"/>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a:extLst>
            <a:ext uri="{FF2B5EF4-FFF2-40B4-BE49-F238E27FC236}">
              <a16:creationId xmlns:a16="http://schemas.microsoft.com/office/drawing/2014/main" id="{00000000-0008-0000-0700-00007B020000}"/>
            </a:ext>
          </a:extLst>
        </xdr:cNvPr>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125230</xdr:rowOff>
    </xdr:from>
    <xdr:to>
      <xdr:col>21</xdr:col>
      <xdr:colOff>161925</xdr:colOff>
      <xdr:row>78</xdr:row>
      <xdr:rowOff>130167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98330"/>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a:extLst>
            <a:ext uri="{FF2B5EF4-FFF2-40B4-BE49-F238E27FC236}">
              <a16:creationId xmlns:a16="http://schemas.microsoft.com/office/drawing/2014/main" id="{00000000-0008-0000-0700-00007E020000}"/>
            </a:ext>
          </a:extLst>
        </xdr:cNvPr>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166218</xdr:rowOff>
    </xdr:from>
    <xdr:to>
      <xdr:col>19</xdr:col>
      <xdr:colOff>644525</xdr:colOff>
      <xdr:row>78</xdr:row>
      <xdr:rowOff>125230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67868"/>
          <a:ext cx="889000" cy="13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a:extLst>
            <a:ext uri="{FF2B5EF4-FFF2-40B4-BE49-F238E27FC236}">
              <a16:creationId xmlns:a16="http://schemas.microsoft.com/office/drawing/2014/main" id="{00000000-0008-0000-0700-000081020000}"/>
            </a:ext>
          </a:extLst>
        </xdr:cNvPr>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a:extLst>
            <a:ext uri="{FF2B5EF4-FFF2-40B4-BE49-F238E27FC236}">
              <a16:creationId xmlns:a16="http://schemas.microsoft.com/office/drawing/2014/main" id="{00000000-0008-0000-0700-000083020000}"/>
            </a:ext>
          </a:extLst>
        </xdr:cNvPr>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71579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7"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85173</xdr:rowOff>
    </xdr:from>
    <xdr:to>
      <xdr:col>23</xdr:col>
      <xdr:colOff>568325</xdr:colOff>
      <xdr:row>79</xdr:row>
      <xdr:rowOff>15323</xdr:rowOff>
    </xdr:to>
    <xdr:sp macro="" textlink="">
      <xdr:nvSpPr>
        <xdr:cNvPr id="650" name="円/楕円 649">
          <a:extLst>
            <a:ext uri="{FF2B5EF4-FFF2-40B4-BE49-F238E27FC236}">
              <a16:creationId xmlns:a16="http://schemas.microsoft.com/office/drawing/2014/main" id="{00000000-0008-0000-0700-00008A020000}"/>
            </a:ext>
          </a:extLst>
        </xdr:cNvPr>
        <xdr:cNvSpPr/>
      </xdr:nvSpPr>
      <xdr:spPr>
        <a:xfrm>
          <a:off x="16268700" y="1345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9628</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82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2" name="円/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79367</xdr:rowOff>
    </xdr:from>
    <xdr:to>
      <xdr:col>21</xdr:col>
      <xdr:colOff>212725</xdr:colOff>
      <xdr:row>79</xdr:row>
      <xdr:rowOff>9517</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4541500" y="1345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644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74430</xdr:rowOff>
    </xdr:from>
    <xdr:to>
      <xdr:col>20</xdr:col>
      <xdr:colOff>9525</xdr:colOff>
      <xdr:row>79</xdr:row>
      <xdr:rowOff>4580</xdr:rowOff>
    </xdr:to>
    <xdr:sp macro="" textlink="">
      <xdr:nvSpPr>
        <xdr:cNvPr id="656" name="円/楕円 655">
          <a:extLst>
            <a:ext uri="{FF2B5EF4-FFF2-40B4-BE49-F238E27FC236}">
              <a16:creationId xmlns:a16="http://schemas.microsoft.com/office/drawing/2014/main" id="{00000000-0008-0000-0700-000090020000}"/>
            </a:ext>
          </a:extLst>
        </xdr:cNvPr>
        <xdr:cNvSpPr/>
      </xdr:nvSpPr>
      <xdr:spPr>
        <a:xfrm>
          <a:off x="13652500" y="13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167157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40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115418</xdr:rowOff>
    </xdr:from>
    <xdr:to>
      <xdr:col>18</xdr:col>
      <xdr:colOff>492125</xdr:colOff>
      <xdr:row>78</xdr:row>
      <xdr:rowOff>45568</xdr:rowOff>
    </xdr:to>
    <xdr:sp macro="" textlink="">
      <xdr:nvSpPr>
        <xdr:cNvPr id="658" name="円/楕円 657">
          <a:extLst>
            <a:ext uri="{FF2B5EF4-FFF2-40B4-BE49-F238E27FC236}">
              <a16:creationId xmlns:a16="http://schemas.microsoft.com/office/drawing/2014/main" id="{00000000-0008-0000-0700-000092020000}"/>
            </a:ext>
          </a:extLst>
        </xdr:cNvPr>
        <xdr:cNvSpPr/>
      </xdr:nvSpPr>
      <xdr:spPr>
        <a:xfrm>
          <a:off x="127635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62095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7" y="1309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2311</xdr:rowOff>
    </xdr:from>
    <xdr:to>
      <xdr:col>23</xdr:col>
      <xdr:colOff>517525</xdr:colOff>
      <xdr:row>96</xdr:row>
      <xdr:rowOff>17120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461511"/>
          <a:ext cx="8382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a:extLst>
            <a:ext uri="{FF2B5EF4-FFF2-40B4-BE49-F238E27FC236}">
              <a16:creationId xmlns:a16="http://schemas.microsoft.com/office/drawing/2014/main" id="{00000000-0008-0000-0700-0000B2020000}"/>
            </a:ext>
          </a:extLst>
        </xdr:cNvPr>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2311</xdr:rowOff>
    </xdr:from>
    <xdr:to>
      <xdr:col>22</xdr:col>
      <xdr:colOff>365125</xdr:colOff>
      <xdr:row>96</xdr:row>
      <xdr:rowOff>6565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61511"/>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a:extLst>
            <a:ext uri="{FF2B5EF4-FFF2-40B4-BE49-F238E27FC236}">
              <a16:creationId xmlns:a16="http://schemas.microsoft.com/office/drawing/2014/main" id="{00000000-0008-0000-0700-0000B4020000}"/>
            </a:ext>
          </a:extLst>
        </xdr:cNvPr>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132478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6565</xdr:rowOff>
    </xdr:from>
    <xdr:to>
      <xdr:col>21</xdr:col>
      <xdr:colOff>161925</xdr:colOff>
      <xdr:row>96</xdr:row>
      <xdr:rowOff>7505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65765"/>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a:extLst>
            <a:ext uri="{FF2B5EF4-FFF2-40B4-BE49-F238E27FC236}">
              <a16:creationId xmlns:a16="http://schemas.microsoft.com/office/drawing/2014/main" id="{00000000-0008-0000-0700-0000B7020000}"/>
            </a:ext>
          </a:extLst>
        </xdr:cNvPr>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54487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170281</xdr:rowOff>
    </xdr:from>
    <xdr:to>
      <xdr:col>19</xdr:col>
      <xdr:colOff>644525</xdr:colOff>
      <xdr:row>96</xdr:row>
      <xdr:rowOff>7505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58031"/>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a:extLst>
            <a:ext uri="{FF2B5EF4-FFF2-40B4-BE49-F238E27FC236}">
              <a16:creationId xmlns:a16="http://schemas.microsoft.com/office/drawing/2014/main" id="{00000000-0008-0000-0700-0000BA020000}"/>
            </a:ext>
          </a:extLst>
        </xdr:cNvPr>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56672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a:extLst>
            <a:ext uri="{FF2B5EF4-FFF2-40B4-BE49-F238E27FC236}">
              <a16:creationId xmlns:a16="http://schemas.microsoft.com/office/drawing/2014/main" id="{00000000-0008-0000-0700-0000BC020000}"/>
            </a:ext>
          </a:extLst>
        </xdr:cNvPr>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54970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137770</xdr:rowOff>
    </xdr:from>
    <xdr:to>
      <xdr:col>23</xdr:col>
      <xdr:colOff>568325</xdr:colOff>
      <xdr:row>96</xdr:row>
      <xdr:rowOff>67920</xdr:rowOff>
    </xdr:to>
    <xdr:sp macro="" textlink="">
      <xdr:nvSpPr>
        <xdr:cNvPr id="707" name="円/楕円 706">
          <a:extLst>
            <a:ext uri="{FF2B5EF4-FFF2-40B4-BE49-F238E27FC236}">
              <a16:creationId xmlns:a16="http://schemas.microsoft.com/office/drawing/2014/main" id="{00000000-0008-0000-0700-0000C3020000}"/>
            </a:ext>
          </a:extLst>
        </xdr:cNvPr>
        <xdr:cNvSpPr/>
      </xdr:nvSpPr>
      <xdr:spPr>
        <a:xfrm>
          <a:off x="16268700" y="164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116197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0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42,652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122961</xdr:rowOff>
    </xdr:from>
    <xdr:to>
      <xdr:col>22</xdr:col>
      <xdr:colOff>415925</xdr:colOff>
      <xdr:row>96</xdr:row>
      <xdr:rowOff>53111</xdr:rowOff>
    </xdr:to>
    <xdr:sp macro="" textlink="">
      <xdr:nvSpPr>
        <xdr:cNvPr id="709" name="円/楕円 708">
          <a:extLst>
            <a:ext uri="{FF2B5EF4-FFF2-40B4-BE49-F238E27FC236}">
              <a16:creationId xmlns:a16="http://schemas.microsoft.com/office/drawing/2014/main" id="{00000000-0008-0000-0700-0000C5020000}"/>
            </a:ext>
          </a:extLst>
        </xdr:cNvPr>
        <xdr:cNvSpPr/>
      </xdr:nvSpPr>
      <xdr:spPr>
        <a:xfrm>
          <a:off x="15430500" y="1641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44238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127215</xdr:rowOff>
    </xdr:from>
    <xdr:to>
      <xdr:col>21</xdr:col>
      <xdr:colOff>212725</xdr:colOff>
      <xdr:row>96</xdr:row>
      <xdr:rowOff>57365</xdr:rowOff>
    </xdr:to>
    <xdr:sp macro="" textlink="">
      <xdr:nvSpPr>
        <xdr:cNvPr id="711" name="円/楕円 710">
          <a:extLst>
            <a:ext uri="{FF2B5EF4-FFF2-40B4-BE49-F238E27FC236}">
              <a16:creationId xmlns:a16="http://schemas.microsoft.com/office/drawing/2014/main" id="{00000000-0008-0000-0700-0000C7020000}"/>
            </a:ext>
          </a:extLst>
        </xdr:cNvPr>
        <xdr:cNvSpPr/>
      </xdr:nvSpPr>
      <xdr:spPr>
        <a:xfrm>
          <a:off x="14541500" y="164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48492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0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43,483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128155</xdr:rowOff>
    </xdr:from>
    <xdr:to>
      <xdr:col>20</xdr:col>
      <xdr:colOff>9525</xdr:colOff>
      <xdr:row>96</xdr:row>
      <xdr:rowOff>58305</xdr:rowOff>
    </xdr:to>
    <xdr:sp macro="" textlink="">
      <xdr:nvSpPr>
        <xdr:cNvPr id="713" name="円/楕円 712">
          <a:extLst>
            <a:ext uri="{FF2B5EF4-FFF2-40B4-BE49-F238E27FC236}">
              <a16:creationId xmlns:a16="http://schemas.microsoft.com/office/drawing/2014/main" id="{00000000-0008-0000-0700-0000C9020000}"/>
            </a:ext>
          </a:extLst>
        </xdr:cNvPr>
        <xdr:cNvSpPr/>
      </xdr:nvSpPr>
      <xdr:spPr>
        <a:xfrm>
          <a:off x="13652500" y="16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49432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5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119481</xdr:rowOff>
    </xdr:from>
    <xdr:to>
      <xdr:col>18</xdr:col>
      <xdr:colOff>492125</xdr:colOff>
      <xdr:row>96</xdr:row>
      <xdr:rowOff>49631</xdr:rowOff>
    </xdr:to>
    <xdr:sp macro="" textlink="">
      <xdr:nvSpPr>
        <xdr:cNvPr id="715" name="円/楕円 714">
          <a:extLst>
            <a:ext uri="{FF2B5EF4-FFF2-40B4-BE49-F238E27FC236}">
              <a16:creationId xmlns:a16="http://schemas.microsoft.com/office/drawing/2014/main" id="{00000000-0008-0000-0700-0000CB020000}"/>
            </a:ext>
          </a:extLst>
        </xdr:cNvPr>
        <xdr:cNvSpPr/>
      </xdr:nvSpPr>
      <xdr:spPr>
        <a:xfrm>
          <a:off x="12763500" y="164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40758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a:extLst>
            <a:ext uri="{FF2B5EF4-FFF2-40B4-BE49-F238E27FC236}">
              <a16:creationId xmlns:a16="http://schemas.microsoft.com/office/drawing/2014/main" id="{00000000-0008-0000-0700-0000EB020000}"/>
            </a:ext>
          </a:extLst>
        </xdr:cNvPr>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a:extLst>
            <a:ext uri="{FF2B5EF4-FFF2-40B4-BE49-F238E27FC236}">
              <a16:creationId xmlns:a16="http://schemas.microsoft.com/office/drawing/2014/main" id="{00000000-0008-0000-0700-0000ED020000}"/>
            </a:ext>
          </a:extLst>
        </xdr:cNvPr>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a:extLst>
            <a:ext uri="{FF2B5EF4-FFF2-40B4-BE49-F238E27FC236}">
              <a16:creationId xmlns:a16="http://schemas.microsoft.com/office/drawing/2014/main" id="{00000000-0008-0000-0700-0000F0020000}"/>
            </a:ext>
          </a:extLst>
        </xdr:cNvPr>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a:extLst>
            <a:ext uri="{FF2B5EF4-FFF2-40B4-BE49-F238E27FC236}">
              <a16:creationId xmlns:a16="http://schemas.microsoft.com/office/drawing/2014/main" id="{00000000-0008-0000-0700-0000F3020000}"/>
            </a:ext>
          </a:extLst>
        </xdr:cNvPr>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議会費は、議員報酬の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などにより、前年度から</a:t>
          </a:r>
          <a:r>
            <a:rPr kumimoji="1" lang="en-US" altLang="ja-JP" sz="1100">
              <a:solidFill>
                <a:schemeClr val="dk1"/>
              </a:solidFill>
              <a:effectLst/>
              <a:latin typeface="+mn-lt"/>
              <a:ea typeface="+mn-ea"/>
              <a:cs typeface="+mn-cs"/>
            </a:rPr>
            <a:t>252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 総務費は、</a:t>
          </a:r>
          <a:r>
            <a:rPr kumimoji="1" lang="ja-JP" altLang="en-US" sz="1100">
              <a:solidFill>
                <a:schemeClr val="dk1"/>
              </a:solidFill>
              <a:effectLst/>
              <a:latin typeface="+mn-lt"/>
              <a:ea typeface="+mn-ea"/>
              <a:cs typeface="+mn-cs"/>
            </a:rPr>
            <a:t>一部事務組合等負担金</a:t>
          </a:r>
          <a:r>
            <a:rPr kumimoji="1" lang="ja-JP" altLang="ja-JP" sz="1100">
              <a:solidFill>
                <a:schemeClr val="dk1"/>
              </a:solidFill>
              <a:effectLst/>
              <a:latin typeface="+mn-lt"/>
              <a:ea typeface="+mn-ea"/>
              <a:cs typeface="+mn-cs"/>
            </a:rPr>
            <a:t>の増などにより、前年度から</a:t>
          </a:r>
          <a:r>
            <a:rPr kumimoji="1" lang="en-US" altLang="ja-JP" sz="1100">
              <a:solidFill>
                <a:schemeClr val="dk1"/>
              </a:solidFill>
              <a:effectLst/>
              <a:latin typeface="+mn-lt"/>
              <a:ea typeface="+mn-ea"/>
              <a:cs typeface="+mn-cs"/>
            </a:rPr>
            <a:t>9,533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15,706</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臨時福祉給付金給付事業</a:t>
          </a:r>
          <a:r>
            <a:rPr kumimoji="1" lang="ja-JP" altLang="ja-JP" sz="1100">
              <a:solidFill>
                <a:schemeClr val="dk1"/>
              </a:solidFill>
              <a:effectLst/>
              <a:latin typeface="+mn-lt"/>
              <a:ea typeface="+mn-ea"/>
              <a:cs typeface="+mn-cs"/>
            </a:rPr>
            <a:t>などによる社会福祉費の増や</a:t>
          </a:r>
          <a:r>
            <a:rPr kumimoji="1" lang="ja-JP" altLang="en-US" sz="1100">
              <a:solidFill>
                <a:schemeClr val="dk1"/>
              </a:solidFill>
              <a:effectLst/>
              <a:latin typeface="+mn-lt"/>
              <a:ea typeface="+mn-ea"/>
              <a:cs typeface="+mn-cs"/>
            </a:rPr>
            <a:t>認定こども園施設型給付事業</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による児童福祉費の増</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6,864</a:t>
          </a:r>
          <a:r>
            <a:rPr kumimoji="1" lang="ja-JP" altLang="ja-JP" sz="1100">
              <a:solidFill>
                <a:schemeClr val="dk1"/>
              </a:solidFill>
              <a:effectLst/>
              <a:latin typeface="+mn-lt"/>
              <a:ea typeface="+mn-ea"/>
              <a:cs typeface="+mn-cs"/>
            </a:rPr>
            <a:t>円増加したが、類似団体平均を</a:t>
          </a:r>
          <a:r>
            <a:rPr kumimoji="1" lang="en-US" altLang="ja-JP" sz="1100">
              <a:solidFill>
                <a:schemeClr val="dk1"/>
              </a:solidFill>
              <a:effectLst/>
              <a:latin typeface="+mn-lt"/>
              <a:ea typeface="+mn-ea"/>
              <a:cs typeface="+mn-cs"/>
            </a:rPr>
            <a:t>31,917</a:t>
          </a:r>
          <a:r>
            <a:rPr kumimoji="1" lang="ja-JP" altLang="ja-JP" sz="1100">
              <a:solidFill>
                <a:schemeClr val="dk1"/>
              </a:solidFill>
              <a:effectLst/>
              <a:latin typeface="+mn-lt"/>
              <a:ea typeface="+mn-ea"/>
              <a:cs typeface="+mn-cs"/>
            </a:rPr>
            <a:t>円下回った。衛生費は、</a:t>
          </a:r>
          <a:r>
            <a:rPr kumimoji="1" lang="ja-JP" altLang="en-US" sz="1100">
              <a:solidFill>
                <a:schemeClr val="dk1"/>
              </a:solidFill>
              <a:effectLst/>
              <a:latin typeface="+mn-lt"/>
              <a:ea typeface="+mn-ea"/>
              <a:cs typeface="+mn-cs"/>
            </a:rPr>
            <a:t>旭中央病院負担金の</a:t>
          </a:r>
          <a:r>
            <a:rPr kumimoji="1" lang="ja-JP" altLang="ja-JP" sz="1100">
              <a:solidFill>
                <a:schemeClr val="dk1"/>
              </a:solidFill>
              <a:effectLst/>
              <a:latin typeface="+mn-lt"/>
              <a:ea typeface="+mn-ea"/>
              <a:cs typeface="+mn-cs"/>
            </a:rPr>
            <a:t>増により、前年度から</a:t>
          </a:r>
          <a:r>
            <a:rPr kumimoji="1" lang="en-US" altLang="ja-JP" sz="1100">
              <a:solidFill>
                <a:schemeClr val="dk1"/>
              </a:solidFill>
              <a:effectLst/>
              <a:latin typeface="+mn-lt"/>
              <a:ea typeface="+mn-ea"/>
              <a:cs typeface="+mn-cs"/>
            </a:rPr>
            <a:t>40,884</a:t>
          </a:r>
          <a:r>
            <a:rPr kumimoji="1" lang="ja-JP" altLang="ja-JP" sz="1100">
              <a:solidFill>
                <a:schemeClr val="dk1"/>
              </a:solidFill>
              <a:effectLst/>
              <a:latin typeface="+mn-lt"/>
              <a:ea typeface="+mn-ea"/>
              <a:cs typeface="+mn-cs"/>
            </a:rPr>
            <a:t>円増加し、類似団体平均を</a:t>
          </a:r>
          <a:r>
            <a:rPr kumimoji="1" lang="en-US" altLang="ja-JP" sz="1100">
              <a:solidFill>
                <a:schemeClr val="dk1"/>
              </a:solidFill>
              <a:effectLst/>
              <a:latin typeface="+mn-lt"/>
              <a:ea typeface="+mn-ea"/>
              <a:cs typeface="+mn-cs"/>
            </a:rPr>
            <a:t>60,145</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農林水産業費は、</a:t>
          </a:r>
          <a:r>
            <a:rPr kumimoji="1" lang="ja-JP" altLang="en-US" sz="1100">
              <a:solidFill>
                <a:schemeClr val="dk1"/>
              </a:solidFill>
              <a:effectLst/>
              <a:latin typeface="+mn-lt"/>
              <a:ea typeface="+mn-ea"/>
              <a:cs typeface="+mn-cs"/>
            </a:rPr>
            <a:t>畜産競争力強化対策整備事業</a:t>
          </a:r>
          <a:r>
            <a:rPr kumimoji="1" lang="ja-JP" altLang="ja-JP" sz="1100">
              <a:solidFill>
                <a:schemeClr val="dk1"/>
              </a:solidFill>
              <a:effectLst/>
              <a:latin typeface="+mn-lt"/>
              <a:ea typeface="+mn-ea"/>
              <a:cs typeface="+mn-cs"/>
            </a:rPr>
            <a:t>の増により前年度から</a:t>
          </a:r>
          <a:r>
            <a:rPr kumimoji="1" lang="en-US" altLang="ja-JP" sz="1100">
              <a:solidFill>
                <a:schemeClr val="dk1"/>
              </a:solidFill>
              <a:effectLst/>
              <a:latin typeface="+mn-lt"/>
              <a:ea typeface="+mn-ea"/>
              <a:cs typeface="+mn-cs"/>
            </a:rPr>
            <a:t>3,012</a:t>
          </a:r>
          <a:r>
            <a:rPr kumimoji="1" lang="ja-JP" altLang="ja-JP" sz="1100">
              <a:solidFill>
                <a:schemeClr val="dk1"/>
              </a:solidFill>
              <a:effectLst/>
              <a:latin typeface="+mn-lt"/>
              <a:ea typeface="+mn-ea"/>
              <a:cs typeface="+mn-cs"/>
            </a:rPr>
            <a:t>円増加したが、類似団体平均を</a:t>
          </a:r>
          <a:r>
            <a:rPr kumimoji="1" lang="en-US" altLang="ja-JP" sz="1100">
              <a:solidFill>
                <a:schemeClr val="dk1"/>
              </a:solidFill>
              <a:effectLst/>
              <a:latin typeface="+mn-lt"/>
              <a:ea typeface="+mn-ea"/>
              <a:cs typeface="+mn-cs"/>
            </a:rPr>
            <a:t>8,699</a:t>
          </a:r>
          <a:r>
            <a:rPr kumimoji="1" lang="ja-JP" altLang="ja-JP" sz="1100">
              <a:solidFill>
                <a:schemeClr val="dk1"/>
              </a:solidFill>
              <a:effectLst/>
              <a:latin typeface="+mn-lt"/>
              <a:ea typeface="+mn-ea"/>
              <a:cs typeface="+mn-cs"/>
            </a:rPr>
            <a:t>円下回った。商工費は、プレミアム</a:t>
          </a:r>
          <a:r>
            <a:rPr kumimoji="1" lang="ja-JP" altLang="en-US" sz="1100">
              <a:solidFill>
                <a:schemeClr val="dk1"/>
              </a:solidFill>
              <a:effectLst/>
              <a:latin typeface="+mn-lt"/>
              <a:ea typeface="+mn-ea"/>
              <a:cs typeface="+mn-cs"/>
            </a:rPr>
            <a:t>付</a:t>
          </a:r>
          <a:r>
            <a:rPr kumimoji="1" lang="ja-JP" altLang="ja-JP" sz="1100">
              <a:solidFill>
                <a:schemeClr val="dk1"/>
              </a:solidFill>
              <a:effectLst/>
              <a:latin typeface="+mn-lt"/>
              <a:ea typeface="+mn-ea"/>
              <a:cs typeface="+mn-cs"/>
            </a:rPr>
            <a:t>商品券発行事業</a:t>
          </a:r>
          <a:r>
            <a:rPr kumimoji="1" lang="ja-JP" altLang="en-US" sz="1100">
              <a:solidFill>
                <a:schemeClr val="dk1"/>
              </a:solidFill>
              <a:effectLst/>
              <a:latin typeface="+mn-lt"/>
              <a:ea typeface="+mn-ea"/>
              <a:cs typeface="+mn-cs"/>
            </a:rPr>
            <a:t>の減など</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1,557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 、類似団体平均を</a:t>
          </a:r>
          <a:r>
            <a:rPr kumimoji="1" lang="en-US" altLang="ja-JP" sz="1100">
              <a:solidFill>
                <a:schemeClr val="dk1"/>
              </a:solidFill>
              <a:effectLst/>
              <a:latin typeface="+mn-lt"/>
              <a:ea typeface="+mn-ea"/>
              <a:cs typeface="+mn-cs"/>
            </a:rPr>
            <a:t>7,221</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蛇園南地区流末排水整備事業</a:t>
          </a:r>
          <a:r>
            <a:rPr kumimoji="1" lang="ja-JP" altLang="ja-JP" sz="1100">
              <a:solidFill>
                <a:schemeClr val="dk1"/>
              </a:solidFill>
              <a:effectLst/>
              <a:latin typeface="+mn-lt"/>
              <a:ea typeface="+mn-ea"/>
              <a:cs typeface="+mn-cs"/>
            </a:rPr>
            <a:t>の減があるものの、</a:t>
          </a:r>
          <a:r>
            <a:rPr kumimoji="1" lang="ja-JP" altLang="en-US" sz="1100">
              <a:solidFill>
                <a:schemeClr val="dk1"/>
              </a:solidFill>
              <a:effectLst/>
              <a:latin typeface="+mn-lt"/>
              <a:ea typeface="+mn-ea"/>
              <a:cs typeface="+mn-cs"/>
            </a:rPr>
            <a:t>旭中央病院アクセス道整備事業</a:t>
          </a:r>
          <a:r>
            <a:rPr kumimoji="1" lang="ja-JP" altLang="ja-JP" sz="1100">
              <a:solidFill>
                <a:schemeClr val="dk1"/>
              </a:solidFill>
              <a:effectLst/>
              <a:latin typeface="+mn-lt"/>
              <a:ea typeface="+mn-ea"/>
              <a:cs typeface="+mn-cs"/>
            </a:rPr>
            <a:t>の増などにより、前年度から</a:t>
          </a:r>
          <a:r>
            <a:rPr kumimoji="1" lang="en-US" altLang="ja-JP" sz="1100">
              <a:solidFill>
                <a:schemeClr val="dk1"/>
              </a:solidFill>
              <a:effectLst/>
              <a:latin typeface="+mn-lt"/>
              <a:ea typeface="+mn-ea"/>
              <a:cs typeface="+mn-cs"/>
            </a:rPr>
            <a:t>3,179</a:t>
          </a:r>
          <a:r>
            <a:rPr kumimoji="1" lang="ja-JP" altLang="ja-JP" sz="1100">
              <a:solidFill>
                <a:schemeClr val="dk1"/>
              </a:solidFill>
              <a:effectLst/>
              <a:latin typeface="+mn-lt"/>
              <a:ea typeface="+mn-ea"/>
              <a:cs typeface="+mn-cs"/>
            </a:rPr>
            <a:t>円増となったが、類似団体平均を</a:t>
          </a:r>
          <a:r>
            <a:rPr kumimoji="1" lang="en-US" altLang="ja-JP" sz="1100">
              <a:solidFill>
                <a:schemeClr val="dk1"/>
              </a:solidFill>
              <a:effectLst/>
              <a:latin typeface="+mn-lt"/>
              <a:ea typeface="+mn-ea"/>
              <a:cs typeface="+mn-cs"/>
            </a:rPr>
            <a:t>13,267</a:t>
          </a:r>
          <a:r>
            <a:rPr kumimoji="1" lang="ja-JP" altLang="ja-JP" sz="1100">
              <a:solidFill>
                <a:schemeClr val="dk1"/>
              </a:solidFill>
              <a:effectLst/>
              <a:latin typeface="+mn-lt"/>
              <a:ea typeface="+mn-ea"/>
              <a:cs typeface="+mn-cs"/>
            </a:rPr>
            <a:t>円下回った。 消防費は、消防車両整備事業の増などにより、前年度から</a:t>
          </a:r>
          <a:r>
            <a:rPr kumimoji="1" lang="en-US" altLang="ja-JP" sz="1100">
              <a:solidFill>
                <a:schemeClr val="dk1"/>
              </a:solidFill>
              <a:effectLst/>
              <a:latin typeface="+mn-lt"/>
              <a:ea typeface="+mn-ea"/>
              <a:cs typeface="+mn-cs"/>
            </a:rPr>
            <a:t>4,729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3,540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教育費は、飯岡中学校改築事業の減</a:t>
          </a:r>
          <a:r>
            <a:rPr kumimoji="1" lang="ja-JP" altLang="en-US" sz="1100">
              <a:solidFill>
                <a:schemeClr val="dk1"/>
              </a:solidFill>
              <a:effectLst/>
              <a:latin typeface="+mn-lt"/>
              <a:ea typeface="+mn-ea"/>
              <a:cs typeface="+mn-cs"/>
            </a:rPr>
            <a:t>などに</a:t>
          </a:r>
          <a:r>
            <a:rPr kumimoji="1" lang="ja-JP" altLang="ja-JP" sz="1100">
              <a:solidFill>
                <a:schemeClr val="dk1"/>
              </a:solidFill>
              <a:effectLst/>
              <a:latin typeface="+mn-lt"/>
              <a:ea typeface="+mn-ea"/>
              <a:cs typeface="+mn-cs"/>
            </a:rPr>
            <a:t>より、前年度から</a:t>
          </a:r>
          <a:r>
            <a:rPr kumimoji="1" lang="en-US" altLang="ja-JP" sz="1100">
              <a:solidFill>
                <a:schemeClr val="dk1"/>
              </a:solidFill>
              <a:effectLst/>
              <a:latin typeface="+mn-lt"/>
              <a:ea typeface="+mn-ea"/>
              <a:cs typeface="+mn-cs"/>
            </a:rPr>
            <a:t>17,709</a:t>
          </a:r>
          <a:r>
            <a:rPr kumimoji="1" lang="ja-JP" altLang="ja-JP" sz="1100">
              <a:solidFill>
                <a:schemeClr val="dk1"/>
              </a:solidFill>
              <a:effectLst/>
              <a:latin typeface="+mn-lt"/>
              <a:ea typeface="+mn-ea"/>
              <a:cs typeface="+mn-cs"/>
            </a:rPr>
            <a:t>円の減とな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13,125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公債費は、前年度から</a:t>
          </a:r>
          <a:r>
            <a:rPr kumimoji="1" lang="en-US" altLang="ja-JP" sz="1100">
              <a:solidFill>
                <a:schemeClr val="dk1"/>
              </a:solidFill>
              <a:effectLst/>
              <a:latin typeface="+mn-lt"/>
              <a:ea typeface="+mn-ea"/>
              <a:cs typeface="+mn-cs"/>
            </a:rPr>
            <a:t>1,166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 </a:t>
          </a:r>
          <a:r>
            <a:rPr kumimoji="1" lang="en-US" altLang="ja-JP" sz="1100">
              <a:solidFill>
                <a:schemeClr val="dk1"/>
              </a:solidFill>
              <a:effectLst/>
              <a:latin typeface="+mn-lt"/>
              <a:ea typeface="+mn-ea"/>
              <a:cs typeface="+mn-cs"/>
            </a:rPr>
            <a:t>12,739</a:t>
          </a:r>
          <a:r>
            <a:rPr kumimoji="1" lang="ja-JP" altLang="ja-JP" sz="1100">
              <a:solidFill>
                <a:schemeClr val="dk1"/>
              </a:solidFill>
              <a:effectLst/>
              <a:latin typeface="+mn-lt"/>
              <a:ea typeface="+mn-ea"/>
              <a:cs typeface="+mn-cs"/>
            </a:rPr>
            <a:t>円下回った。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財政調整基金残高については、ここ数年は増加傾向にあり、今年度も前年度歳計剰余金の積立により標準財政規模比で</a:t>
          </a:r>
          <a:r>
            <a:rPr kumimoji="1" lang="en-US" altLang="ja-JP" sz="1100">
              <a:solidFill>
                <a:schemeClr val="dk1"/>
              </a:solidFill>
              <a:effectLst/>
              <a:latin typeface="+mn-lt"/>
              <a:ea typeface="+mn-ea"/>
              <a:cs typeface="+mn-cs"/>
            </a:rPr>
            <a:t>7.80</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実質収支比率については、歳入は、地方税や</a:t>
          </a:r>
          <a:r>
            <a:rPr kumimoji="1" lang="ja-JP" altLang="en-US" sz="1100">
              <a:solidFill>
                <a:schemeClr val="dk1"/>
              </a:solidFill>
              <a:effectLst/>
              <a:latin typeface="+mn-lt"/>
              <a:ea typeface="+mn-ea"/>
              <a:cs typeface="+mn-cs"/>
            </a:rPr>
            <a:t>都道府県支出</a:t>
          </a:r>
          <a:r>
            <a:rPr kumimoji="1" lang="ja-JP" altLang="ja-JP" sz="1100">
              <a:solidFill>
                <a:schemeClr val="dk1"/>
              </a:solidFill>
              <a:effectLst/>
              <a:latin typeface="+mn-lt"/>
              <a:ea typeface="+mn-ea"/>
              <a:cs typeface="+mn-cs"/>
            </a:rPr>
            <a:t>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1,920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した。歳出については、</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費が増加し前年度から</a:t>
          </a:r>
          <a:r>
            <a:rPr kumimoji="1" lang="en-US" altLang="ja-JP" sz="1100">
              <a:solidFill>
                <a:schemeClr val="dk1"/>
              </a:solidFill>
              <a:effectLst/>
              <a:latin typeface="+mn-lt"/>
              <a:ea typeface="+mn-ea"/>
              <a:cs typeface="+mn-cs"/>
            </a:rPr>
            <a:t>3,067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した。適正な実質収支比率と言われる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％を基準とすると、平成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年度以降、震災に係る歳入（地方交付税等）の増により、やや上振れしている状況であるため、実質収支で多額の黒字が発生しないよう、適正な財政運営に努める。</a:t>
          </a:r>
          <a:endParaRPr lang="ja-JP" altLang="ja-JP" sz="1400">
            <a:effectLst/>
          </a:endParaRPr>
        </a:p>
        <a:p>
          <a:r>
            <a:rPr kumimoji="1" lang="ja-JP" altLang="ja-JP" sz="1100">
              <a:solidFill>
                <a:schemeClr val="dk1"/>
              </a:solidFill>
              <a:effectLst/>
              <a:latin typeface="+mn-lt"/>
              <a:ea typeface="+mn-ea"/>
              <a:cs typeface="+mn-cs"/>
            </a:rPr>
            <a:t>実質単年度収支については、前年度から</a:t>
          </a:r>
          <a:r>
            <a:rPr kumimoji="1" lang="en-US" altLang="ja-JP" sz="1100">
              <a:solidFill>
                <a:schemeClr val="dk1"/>
              </a:solidFill>
              <a:effectLst/>
              <a:latin typeface="+mn-lt"/>
              <a:ea typeface="+mn-ea"/>
              <a:cs typeface="+mn-cs"/>
            </a:rPr>
            <a:t>967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し標準財政規模比では、</a:t>
          </a:r>
          <a:r>
            <a:rPr kumimoji="1" lang="en-US" altLang="ja-JP" sz="1100">
              <a:solidFill>
                <a:schemeClr val="dk1"/>
              </a:solidFill>
              <a:effectLst/>
              <a:latin typeface="+mn-lt"/>
              <a:ea typeface="+mn-ea"/>
              <a:cs typeface="+mn-cs"/>
            </a:rPr>
            <a:t>5.28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、引き続き黒字を確保している。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一般会計及び特別会計の実質収支額に赤字が生じたことはなく、また、公営企業会計においても資金不足額が生じたことはないため、連結実質赤字比率は算出されていない。今後も赤字や資金不足が生じないよう、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33" customWidth="1"/>
    <col min="12" max="12" width="2.25" style="133" customWidth="1"/>
    <col min="13" max="17" width="2.375" style="133" customWidth="1"/>
    <col min="18" max="119" width="2.125" style="133" customWidth="1"/>
    <col min="120" max="16384" width="0" style="133" hidden="1"/>
  </cols>
  <sheetData>
    <row r="1" spans="1:119" ht="33" customHeight="1" x14ac:dyDescent="0.15">
      <c r="B1" s="348" t="s">
        <v>65</v>
      </c>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348"/>
      <c r="DI1" s="348"/>
      <c r="DJ1" s="134"/>
      <c r="DK1" s="134"/>
      <c r="DL1" s="134"/>
      <c r="DM1" s="134"/>
      <c r="DN1" s="134"/>
      <c r="DO1" s="134"/>
    </row>
    <row r="2" spans="1:119" ht="24.75" thickBot="1" x14ac:dyDescent="0.2">
      <c r="B2" s="135" t="s">
        <v>66</v>
      </c>
      <c r="C2" s="135"/>
      <c r="D2" s="136"/>
    </row>
    <row r="3" spans="1:119" ht="18.75" customHeight="1" thickBot="1" x14ac:dyDescent="0.2">
      <c r="A3" s="134"/>
      <c r="B3" s="349" t="s">
        <v>67</v>
      </c>
      <c r="C3" s="350"/>
      <c r="D3" s="350"/>
      <c r="E3" s="351"/>
      <c r="F3" s="351"/>
      <c r="G3" s="351"/>
      <c r="H3" s="351"/>
      <c r="I3" s="351"/>
      <c r="J3" s="351"/>
      <c r="K3" s="351"/>
      <c r="L3" s="351" t="s">
        <v>68</v>
      </c>
      <c r="M3" s="351"/>
      <c r="N3" s="351"/>
      <c r="O3" s="351"/>
      <c r="P3" s="351"/>
      <c r="Q3" s="351"/>
      <c r="R3" s="358"/>
      <c r="S3" s="358"/>
      <c r="T3" s="358"/>
      <c r="U3" s="358"/>
      <c r="V3" s="359"/>
      <c r="W3" s="333" t="s">
        <v>69</v>
      </c>
      <c r="X3" s="334"/>
      <c r="Y3" s="334"/>
      <c r="Z3" s="334"/>
      <c r="AA3" s="334"/>
      <c r="AB3" s="350"/>
      <c r="AC3" s="358" t="s">
        <v>70</v>
      </c>
      <c r="AD3" s="334"/>
      <c r="AE3" s="334"/>
      <c r="AF3" s="334"/>
      <c r="AG3" s="334"/>
      <c r="AH3" s="334"/>
      <c r="AI3" s="334"/>
      <c r="AJ3" s="334"/>
      <c r="AK3" s="334"/>
      <c r="AL3" s="335"/>
      <c r="AM3" s="333" t="s">
        <v>71</v>
      </c>
      <c r="AN3" s="334"/>
      <c r="AO3" s="334"/>
      <c r="AP3" s="334"/>
      <c r="AQ3" s="334"/>
      <c r="AR3" s="334"/>
      <c r="AS3" s="334"/>
      <c r="AT3" s="334"/>
      <c r="AU3" s="334"/>
      <c r="AV3" s="334"/>
      <c r="AW3" s="334"/>
      <c r="AX3" s="335"/>
      <c r="AY3" s="370" t="s">
        <v>1</v>
      </c>
      <c r="AZ3" s="371"/>
      <c r="BA3" s="371"/>
      <c r="BB3" s="371"/>
      <c r="BC3" s="371"/>
      <c r="BD3" s="371"/>
      <c r="BE3" s="371"/>
      <c r="BF3" s="371"/>
      <c r="BG3" s="371"/>
      <c r="BH3" s="371"/>
      <c r="BI3" s="371"/>
      <c r="BJ3" s="371"/>
      <c r="BK3" s="371"/>
      <c r="BL3" s="371"/>
      <c r="BM3" s="372"/>
      <c r="BN3" s="333" t="s">
        <v>72</v>
      </c>
      <c r="BO3" s="334"/>
      <c r="BP3" s="334"/>
      <c r="BQ3" s="334"/>
      <c r="BR3" s="334"/>
      <c r="BS3" s="334"/>
      <c r="BT3" s="334"/>
      <c r="BU3" s="335"/>
      <c r="BV3" s="333" t="s">
        <v>73</v>
      </c>
      <c r="BW3" s="334"/>
      <c r="BX3" s="334"/>
      <c r="BY3" s="334"/>
      <c r="BZ3" s="334"/>
      <c r="CA3" s="334"/>
      <c r="CB3" s="334"/>
      <c r="CC3" s="335"/>
      <c r="CD3" s="370" t="s">
        <v>1</v>
      </c>
      <c r="CE3" s="371"/>
      <c r="CF3" s="371"/>
      <c r="CG3" s="371"/>
      <c r="CH3" s="371"/>
      <c r="CI3" s="371"/>
      <c r="CJ3" s="371"/>
      <c r="CK3" s="371"/>
      <c r="CL3" s="371"/>
      <c r="CM3" s="371"/>
      <c r="CN3" s="371"/>
      <c r="CO3" s="371"/>
      <c r="CP3" s="371"/>
      <c r="CQ3" s="371"/>
      <c r="CR3" s="371"/>
      <c r="CS3" s="372"/>
      <c r="CT3" s="333" t="s">
        <v>74</v>
      </c>
      <c r="CU3" s="334"/>
      <c r="CV3" s="334"/>
      <c r="CW3" s="334"/>
      <c r="CX3" s="334"/>
      <c r="CY3" s="334"/>
      <c r="CZ3" s="334"/>
      <c r="DA3" s="335"/>
      <c r="DB3" s="333" t="s">
        <v>75</v>
      </c>
      <c r="DC3" s="334"/>
      <c r="DD3" s="334"/>
      <c r="DE3" s="334"/>
      <c r="DF3" s="334"/>
      <c r="DG3" s="334"/>
      <c r="DH3" s="334"/>
      <c r="DI3" s="335"/>
    </row>
    <row r="4" spans="1:119" ht="18.75" customHeight="1" x14ac:dyDescent="0.15">
      <c r="A4" s="134"/>
      <c r="B4" s="352"/>
      <c r="C4" s="353"/>
      <c r="D4" s="353"/>
      <c r="E4" s="354"/>
      <c r="F4" s="354"/>
      <c r="G4" s="354"/>
      <c r="H4" s="354"/>
      <c r="I4" s="354"/>
      <c r="J4" s="354"/>
      <c r="K4" s="354"/>
      <c r="L4" s="354"/>
      <c r="M4" s="354"/>
      <c r="N4" s="354"/>
      <c r="O4" s="354"/>
      <c r="P4" s="354"/>
      <c r="Q4" s="354"/>
      <c r="R4" s="360"/>
      <c r="S4" s="360"/>
      <c r="T4" s="360"/>
      <c r="U4" s="360"/>
      <c r="V4" s="361"/>
      <c r="W4" s="364"/>
      <c r="X4" s="365"/>
      <c r="Y4" s="365"/>
      <c r="Z4" s="365"/>
      <c r="AA4" s="365"/>
      <c r="AB4" s="353"/>
      <c r="AC4" s="360"/>
      <c r="AD4" s="365"/>
      <c r="AE4" s="365"/>
      <c r="AF4" s="365"/>
      <c r="AG4" s="365"/>
      <c r="AH4" s="365"/>
      <c r="AI4" s="365"/>
      <c r="AJ4" s="365"/>
      <c r="AK4" s="365"/>
      <c r="AL4" s="368"/>
      <c r="AM4" s="366"/>
      <c r="AN4" s="367"/>
      <c r="AO4" s="367"/>
      <c r="AP4" s="367"/>
      <c r="AQ4" s="367"/>
      <c r="AR4" s="367"/>
      <c r="AS4" s="367"/>
      <c r="AT4" s="367"/>
      <c r="AU4" s="367"/>
      <c r="AV4" s="367"/>
      <c r="AW4" s="367"/>
      <c r="AX4" s="369"/>
      <c r="AY4" s="336" t="s">
        <v>76</v>
      </c>
      <c r="AZ4" s="337"/>
      <c r="BA4" s="337"/>
      <c r="BB4" s="337"/>
      <c r="BC4" s="337"/>
      <c r="BD4" s="337"/>
      <c r="BE4" s="337"/>
      <c r="BF4" s="337"/>
      <c r="BG4" s="337"/>
      <c r="BH4" s="337"/>
      <c r="BI4" s="337"/>
      <c r="BJ4" s="337"/>
      <c r="BK4" s="337"/>
      <c r="BL4" s="337"/>
      <c r="BM4" s="338"/>
      <c r="BN4" s="339">
        <v>33351721</v>
      </c>
      <c r="BO4" s="340"/>
      <c r="BP4" s="340"/>
      <c r="BQ4" s="340"/>
      <c r="BR4" s="340"/>
      <c r="BS4" s="340"/>
      <c r="BT4" s="340"/>
      <c r="BU4" s="341"/>
      <c r="BV4" s="339">
        <v>31431692</v>
      </c>
      <c r="BW4" s="340"/>
      <c r="BX4" s="340"/>
      <c r="BY4" s="340"/>
      <c r="BZ4" s="340"/>
      <c r="CA4" s="340"/>
      <c r="CB4" s="340"/>
      <c r="CC4" s="341"/>
      <c r="CD4" s="342" t="s">
        <v>77</v>
      </c>
      <c r="CE4" s="343"/>
      <c r="CF4" s="343"/>
      <c r="CG4" s="343"/>
      <c r="CH4" s="343"/>
      <c r="CI4" s="343"/>
      <c r="CJ4" s="343"/>
      <c r="CK4" s="343"/>
      <c r="CL4" s="343"/>
      <c r="CM4" s="343"/>
      <c r="CN4" s="343"/>
      <c r="CO4" s="343"/>
      <c r="CP4" s="343"/>
      <c r="CQ4" s="343"/>
      <c r="CR4" s="343"/>
      <c r="CS4" s="344"/>
      <c r="CT4" s="345">
        <v>8.6999999999999993</v>
      </c>
      <c r="CU4" s="346"/>
      <c r="CV4" s="346"/>
      <c r="CW4" s="346"/>
      <c r="CX4" s="346"/>
      <c r="CY4" s="346"/>
      <c r="CZ4" s="346"/>
      <c r="DA4" s="347"/>
      <c r="DB4" s="345">
        <v>13.5</v>
      </c>
      <c r="DC4" s="346"/>
      <c r="DD4" s="346"/>
      <c r="DE4" s="346"/>
      <c r="DF4" s="346"/>
      <c r="DG4" s="346"/>
      <c r="DH4" s="346"/>
      <c r="DI4" s="347"/>
    </row>
    <row r="5" spans="1:119" ht="18.75" customHeight="1" x14ac:dyDescent="0.15">
      <c r="A5" s="134"/>
      <c r="B5" s="355"/>
      <c r="C5" s="356"/>
      <c r="D5" s="356"/>
      <c r="E5" s="357"/>
      <c r="F5" s="357"/>
      <c r="G5" s="357"/>
      <c r="H5" s="357"/>
      <c r="I5" s="357"/>
      <c r="J5" s="357"/>
      <c r="K5" s="357"/>
      <c r="L5" s="357"/>
      <c r="M5" s="357"/>
      <c r="N5" s="357"/>
      <c r="O5" s="357"/>
      <c r="P5" s="357"/>
      <c r="Q5" s="357"/>
      <c r="R5" s="362"/>
      <c r="S5" s="362"/>
      <c r="T5" s="362"/>
      <c r="U5" s="362"/>
      <c r="V5" s="363"/>
      <c r="W5" s="366"/>
      <c r="X5" s="367"/>
      <c r="Y5" s="367"/>
      <c r="Z5" s="367"/>
      <c r="AA5" s="367"/>
      <c r="AB5" s="356"/>
      <c r="AC5" s="362"/>
      <c r="AD5" s="367"/>
      <c r="AE5" s="367"/>
      <c r="AF5" s="367"/>
      <c r="AG5" s="367"/>
      <c r="AH5" s="367"/>
      <c r="AI5" s="367"/>
      <c r="AJ5" s="367"/>
      <c r="AK5" s="367"/>
      <c r="AL5" s="369"/>
      <c r="AM5" s="405" t="s">
        <v>78</v>
      </c>
      <c r="AN5" s="406"/>
      <c r="AO5" s="406"/>
      <c r="AP5" s="406"/>
      <c r="AQ5" s="406"/>
      <c r="AR5" s="406"/>
      <c r="AS5" s="406"/>
      <c r="AT5" s="407"/>
      <c r="AU5" s="408" t="s">
        <v>79</v>
      </c>
      <c r="AV5" s="409"/>
      <c r="AW5" s="409"/>
      <c r="AX5" s="409"/>
      <c r="AY5" s="410" t="s">
        <v>80</v>
      </c>
      <c r="AZ5" s="411"/>
      <c r="BA5" s="411"/>
      <c r="BB5" s="411"/>
      <c r="BC5" s="411"/>
      <c r="BD5" s="411"/>
      <c r="BE5" s="411"/>
      <c r="BF5" s="411"/>
      <c r="BG5" s="411"/>
      <c r="BH5" s="411"/>
      <c r="BI5" s="411"/>
      <c r="BJ5" s="411"/>
      <c r="BK5" s="411"/>
      <c r="BL5" s="411"/>
      <c r="BM5" s="412"/>
      <c r="BN5" s="376">
        <v>31691129</v>
      </c>
      <c r="BO5" s="377"/>
      <c r="BP5" s="377"/>
      <c r="BQ5" s="377"/>
      <c r="BR5" s="377"/>
      <c r="BS5" s="377"/>
      <c r="BT5" s="377"/>
      <c r="BU5" s="378"/>
      <c r="BV5" s="376">
        <v>28623980</v>
      </c>
      <c r="BW5" s="377"/>
      <c r="BX5" s="377"/>
      <c r="BY5" s="377"/>
      <c r="BZ5" s="377"/>
      <c r="CA5" s="377"/>
      <c r="CB5" s="377"/>
      <c r="CC5" s="378"/>
      <c r="CD5" s="379" t="s">
        <v>81</v>
      </c>
      <c r="CE5" s="380"/>
      <c r="CF5" s="380"/>
      <c r="CG5" s="380"/>
      <c r="CH5" s="380"/>
      <c r="CI5" s="380"/>
      <c r="CJ5" s="380"/>
      <c r="CK5" s="380"/>
      <c r="CL5" s="380"/>
      <c r="CM5" s="380"/>
      <c r="CN5" s="380"/>
      <c r="CO5" s="380"/>
      <c r="CP5" s="380"/>
      <c r="CQ5" s="380"/>
      <c r="CR5" s="380"/>
      <c r="CS5" s="381"/>
      <c r="CT5" s="373">
        <v>86.2</v>
      </c>
      <c r="CU5" s="374"/>
      <c r="CV5" s="374"/>
      <c r="CW5" s="374"/>
      <c r="CX5" s="374"/>
      <c r="CY5" s="374"/>
      <c r="CZ5" s="374"/>
      <c r="DA5" s="375"/>
      <c r="DB5" s="373">
        <v>84.3</v>
      </c>
      <c r="DC5" s="374"/>
      <c r="DD5" s="374"/>
      <c r="DE5" s="374"/>
      <c r="DF5" s="374"/>
      <c r="DG5" s="374"/>
      <c r="DH5" s="374"/>
      <c r="DI5" s="375"/>
    </row>
    <row r="6" spans="1:119" ht="18.75" customHeight="1" x14ac:dyDescent="0.15">
      <c r="A6" s="134"/>
      <c r="B6" s="382" t="s">
        <v>82</v>
      </c>
      <c r="C6" s="383"/>
      <c r="D6" s="383"/>
      <c r="E6" s="384"/>
      <c r="F6" s="384"/>
      <c r="G6" s="384"/>
      <c r="H6" s="384"/>
      <c r="I6" s="384"/>
      <c r="J6" s="384"/>
      <c r="K6" s="384"/>
      <c r="L6" s="384" t="s">
        <v>83</v>
      </c>
      <c r="M6" s="384"/>
      <c r="N6" s="384"/>
      <c r="O6" s="384"/>
      <c r="P6" s="384"/>
      <c r="Q6" s="384"/>
      <c r="R6" s="388"/>
      <c r="S6" s="388"/>
      <c r="T6" s="388"/>
      <c r="U6" s="388"/>
      <c r="V6" s="389"/>
      <c r="W6" s="392" t="s">
        <v>84</v>
      </c>
      <c r="X6" s="393"/>
      <c r="Y6" s="393"/>
      <c r="Z6" s="393"/>
      <c r="AA6" s="393"/>
      <c r="AB6" s="383"/>
      <c r="AC6" s="396" t="s">
        <v>85</v>
      </c>
      <c r="AD6" s="397"/>
      <c r="AE6" s="397"/>
      <c r="AF6" s="397"/>
      <c r="AG6" s="397"/>
      <c r="AH6" s="397"/>
      <c r="AI6" s="397"/>
      <c r="AJ6" s="397"/>
      <c r="AK6" s="397"/>
      <c r="AL6" s="398"/>
      <c r="AM6" s="405" t="s">
        <v>86</v>
      </c>
      <c r="AN6" s="406"/>
      <c r="AO6" s="406"/>
      <c r="AP6" s="406"/>
      <c r="AQ6" s="406"/>
      <c r="AR6" s="406"/>
      <c r="AS6" s="406"/>
      <c r="AT6" s="407"/>
      <c r="AU6" s="408" t="s">
        <v>79</v>
      </c>
      <c r="AV6" s="409"/>
      <c r="AW6" s="409"/>
      <c r="AX6" s="409"/>
      <c r="AY6" s="410" t="s">
        <v>87</v>
      </c>
      <c r="AZ6" s="411"/>
      <c r="BA6" s="411"/>
      <c r="BB6" s="411"/>
      <c r="BC6" s="411"/>
      <c r="BD6" s="411"/>
      <c r="BE6" s="411"/>
      <c r="BF6" s="411"/>
      <c r="BG6" s="411"/>
      <c r="BH6" s="411"/>
      <c r="BI6" s="411"/>
      <c r="BJ6" s="411"/>
      <c r="BK6" s="411"/>
      <c r="BL6" s="411"/>
      <c r="BM6" s="412"/>
      <c r="BN6" s="376">
        <v>1660592</v>
      </c>
      <c r="BO6" s="377"/>
      <c r="BP6" s="377"/>
      <c r="BQ6" s="377"/>
      <c r="BR6" s="377"/>
      <c r="BS6" s="377"/>
      <c r="BT6" s="377"/>
      <c r="BU6" s="378"/>
      <c r="BV6" s="376">
        <v>2807712</v>
      </c>
      <c r="BW6" s="377"/>
      <c r="BX6" s="377"/>
      <c r="BY6" s="377"/>
      <c r="BZ6" s="377"/>
      <c r="CA6" s="377"/>
      <c r="CB6" s="377"/>
      <c r="CC6" s="378"/>
      <c r="CD6" s="379" t="s">
        <v>88</v>
      </c>
      <c r="CE6" s="380"/>
      <c r="CF6" s="380"/>
      <c r="CG6" s="380"/>
      <c r="CH6" s="380"/>
      <c r="CI6" s="380"/>
      <c r="CJ6" s="380"/>
      <c r="CK6" s="380"/>
      <c r="CL6" s="380"/>
      <c r="CM6" s="380"/>
      <c r="CN6" s="380"/>
      <c r="CO6" s="380"/>
      <c r="CP6" s="380"/>
      <c r="CQ6" s="380"/>
      <c r="CR6" s="380"/>
      <c r="CS6" s="381"/>
      <c r="CT6" s="413">
        <v>90.7</v>
      </c>
      <c r="CU6" s="414"/>
      <c r="CV6" s="414"/>
      <c r="CW6" s="414"/>
      <c r="CX6" s="414"/>
      <c r="CY6" s="414"/>
      <c r="CZ6" s="414"/>
      <c r="DA6" s="415"/>
      <c r="DB6" s="413">
        <v>89.4</v>
      </c>
      <c r="DC6" s="414"/>
      <c r="DD6" s="414"/>
      <c r="DE6" s="414"/>
      <c r="DF6" s="414"/>
      <c r="DG6" s="414"/>
      <c r="DH6" s="414"/>
      <c r="DI6" s="415"/>
    </row>
    <row r="7" spans="1:119" ht="18.75" customHeight="1" x14ac:dyDescent="0.15">
      <c r="A7" s="134"/>
      <c r="B7" s="352"/>
      <c r="C7" s="353"/>
      <c r="D7" s="353"/>
      <c r="E7" s="354"/>
      <c r="F7" s="354"/>
      <c r="G7" s="354"/>
      <c r="H7" s="354"/>
      <c r="I7" s="354"/>
      <c r="J7" s="354"/>
      <c r="K7" s="354"/>
      <c r="L7" s="354"/>
      <c r="M7" s="354"/>
      <c r="N7" s="354"/>
      <c r="O7" s="354"/>
      <c r="P7" s="354"/>
      <c r="Q7" s="354"/>
      <c r="R7" s="360"/>
      <c r="S7" s="360"/>
      <c r="T7" s="360"/>
      <c r="U7" s="360"/>
      <c r="V7" s="361"/>
      <c r="W7" s="364"/>
      <c r="X7" s="365"/>
      <c r="Y7" s="365"/>
      <c r="Z7" s="365"/>
      <c r="AA7" s="365"/>
      <c r="AB7" s="353"/>
      <c r="AC7" s="399"/>
      <c r="AD7" s="400"/>
      <c r="AE7" s="400"/>
      <c r="AF7" s="400"/>
      <c r="AG7" s="400"/>
      <c r="AH7" s="400"/>
      <c r="AI7" s="400"/>
      <c r="AJ7" s="400"/>
      <c r="AK7" s="400"/>
      <c r="AL7" s="401"/>
      <c r="AM7" s="405" t="s">
        <v>89</v>
      </c>
      <c r="AN7" s="406"/>
      <c r="AO7" s="406"/>
      <c r="AP7" s="406"/>
      <c r="AQ7" s="406"/>
      <c r="AR7" s="406"/>
      <c r="AS7" s="406"/>
      <c r="AT7" s="407"/>
      <c r="AU7" s="408" t="s">
        <v>90</v>
      </c>
      <c r="AV7" s="409"/>
      <c r="AW7" s="409"/>
      <c r="AX7" s="409"/>
      <c r="AY7" s="410" t="s">
        <v>91</v>
      </c>
      <c r="AZ7" s="411"/>
      <c r="BA7" s="411"/>
      <c r="BB7" s="411"/>
      <c r="BC7" s="411"/>
      <c r="BD7" s="411"/>
      <c r="BE7" s="411"/>
      <c r="BF7" s="411"/>
      <c r="BG7" s="411"/>
      <c r="BH7" s="411"/>
      <c r="BI7" s="411"/>
      <c r="BJ7" s="411"/>
      <c r="BK7" s="411"/>
      <c r="BL7" s="411"/>
      <c r="BM7" s="412"/>
      <c r="BN7" s="376">
        <v>88538</v>
      </c>
      <c r="BO7" s="377"/>
      <c r="BP7" s="377"/>
      <c r="BQ7" s="377"/>
      <c r="BR7" s="377"/>
      <c r="BS7" s="377"/>
      <c r="BT7" s="377"/>
      <c r="BU7" s="378"/>
      <c r="BV7" s="376">
        <v>341756</v>
      </c>
      <c r="BW7" s="377"/>
      <c r="BX7" s="377"/>
      <c r="BY7" s="377"/>
      <c r="BZ7" s="377"/>
      <c r="CA7" s="377"/>
      <c r="CB7" s="377"/>
      <c r="CC7" s="378"/>
      <c r="CD7" s="379" t="s">
        <v>92</v>
      </c>
      <c r="CE7" s="380"/>
      <c r="CF7" s="380"/>
      <c r="CG7" s="380"/>
      <c r="CH7" s="380"/>
      <c r="CI7" s="380"/>
      <c r="CJ7" s="380"/>
      <c r="CK7" s="380"/>
      <c r="CL7" s="380"/>
      <c r="CM7" s="380"/>
      <c r="CN7" s="380"/>
      <c r="CO7" s="380"/>
      <c r="CP7" s="380"/>
      <c r="CQ7" s="380"/>
      <c r="CR7" s="380"/>
      <c r="CS7" s="381"/>
      <c r="CT7" s="376">
        <v>18007081</v>
      </c>
      <c r="CU7" s="377"/>
      <c r="CV7" s="377"/>
      <c r="CW7" s="377"/>
      <c r="CX7" s="377"/>
      <c r="CY7" s="377"/>
      <c r="CZ7" s="377"/>
      <c r="DA7" s="378"/>
      <c r="DB7" s="376">
        <v>18224558</v>
      </c>
      <c r="DC7" s="377"/>
      <c r="DD7" s="377"/>
      <c r="DE7" s="377"/>
      <c r="DF7" s="377"/>
      <c r="DG7" s="377"/>
      <c r="DH7" s="377"/>
      <c r="DI7" s="378"/>
    </row>
    <row r="8" spans="1:119" ht="18.75" customHeight="1" thickBot="1" x14ac:dyDescent="0.2">
      <c r="A8" s="134"/>
      <c r="B8" s="385"/>
      <c r="C8" s="386"/>
      <c r="D8" s="386"/>
      <c r="E8" s="387"/>
      <c r="F8" s="387"/>
      <c r="G8" s="387"/>
      <c r="H8" s="387"/>
      <c r="I8" s="387"/>
      <c r="J8" s="387"/>
      <c r="K8" s="387"/>
      <c r="L8" s="387"/>
      <c r="M8" s="387"/>
      <c r="N8" s="387"/>
      <c r="O8" s="387"/>
      <c r="P8" s="387"/>
      <c r="Q8" s="387"/>
      <c r="R8" s="390"/>
      <c r="S8" s="390"/>
      <c r="T8" s="390"/>
      <c r="U8" s="390"/>
      <c r="V8" s="391"/>
      <c r="W8" s="394"/>
      <c r="X8" s="395"/>
      <c r="Y8" s="395"/>
      <c r="Z8" s="395"/>
      <c r="AA8" s="395"/>
      <c r="AB8" s="386"/>
      <c r="AC8" s="402"/>
      <c r="AD8" s="403"/>
      <c r="AE8" s="403"/>
      <c r="AF8" s="403"/>
      <c r="AG8" s="403"/>
      <c r="AH8" s="403"/>
      <c r="AI8" s="403"/>
      <c r="AJ8" s="403"/>
      <c r="AK8" s="403"/>
      <c r="AL8" s="404"/>
      <c r="AM8" s="405" t="s">
        <v>93</v>
      </c>
      <c r="AN8" s="406"/>
      <c r="AO8" s="406"/>
      <c r="AP8" s="406"/>
      <c r="AQ8" s="406"/>
      <c r="AR8" s="406"/>
      <c r="AS8" s="406"/>
      <c r="AT8" s="407"/>
      <c r="AU8" s="408" t="s">
        <v>94</v>
      </c>
      <c r="AV8" s="409"/>
      <c r="AW8" s="409"/>
      <c r="AX8" s="409"/>
      <c r="AY8" s="410" t="s">
        <v>95</v>
      </c>
      <c r="AZ8" s="411"/>
      <c r="BA8" s="411"/>
      <c r="BB8" s="411"/>
      <c r="BC8" s="411"/>
      <c r="BD8" s="411"/>
      <c r="BE8" s="411"/>
      <c r="BF8" s="411"/>
      <c r="BG8" s="411"/>
      <c r="BH8" s="411"/>
      <c r="BI8" s="411"/>
      <c r="BJ8" s="411"/>
      <c r="BK8" s="411"/>
      <c r="BL8" s="411"/>
      <c r="BM8" s="412"/>
      <c r="BN8" s="376">
        <v>1572054</v>
      </c>
      <c r="BO8" s="377"/>
      <c r="BP8" s="377"/>
      <c r="BQ8" s="377"/>
      <c r="BR8" s="377"/>
      <c r="BS8" s="377"/>
      <c r="BT8" s="377"/>
      <c r="BU8" s="378"/>
      <c r="BV8" s="376">
        <v>2465956</v>
      </c>
      <c r="BW8" s="377"/>
      <c r="BX8" s="377"/>
      <c r="BY8" s="377"/>
      <c r="BZ8" s="377"/>
      <c r="CA8" s="377"/>
      <c r="CB8" s="377"/>
      <c r="CC8" s="378"/>
      <c r="CD8" s="379" t="s">
        <v>96</v>
      </c>
      <c r="CE8" s="380"/>
      <c r="CF8" s="380"/>
      <c r="CG8" s="380"/>
      <c r="CH8" s="380"/>
      <c r="CI8" s="380"/>
      <c r="CJ8" s="380"/>
      <c r="CK8" s="380"/>
      <c r="CL8" s="380"/>
      <c r="CM8" s="380"/>
      <c r="CN8" s="380"/>
      <c r="CO8" s="380"/>
      <c r="CP8" s="380"/>
      <c r="CQ8" s="380"/>
      <c r="CR8" s="380"/>
      <c r="CS8" s="381"/>
      <c r="CT8" s="416">
        <v>0.49</v>
      </c>
      <c r="CU8" s="417"/>
      <c r="CV8" s="417"/>
      <c r="CW8" s="417"/>
      <c r="CX8" s="417"/>
      <c r="CY8" s="417"/>
      <c r="CZ8" s="417"/>
      <c r="DA8" s="418"/>
      <c r="DB8" s="416">
        <v>0.5</v>
      </c>
      <c r="DC8" s="417"/>
      <c r="DD8" s="417"/>
      <c r="DE8" s="417"/>
      <c r="DF8" s="417"/>
      <c r="DG8" s="417"/>
      <c r="DH8" s="417"/>
      <c r="DI8" s="418"/>
    </row>
    <row r="9" spans="1:119" ht="18.75" customHeight="1" thickBot="1" x14ac:dyDescent="0.2">
      <c r="A9" s="134"/>
      <c r="B9" s="370" t="s">
        <v>97</v>
      </c>
      <c r="C9" s="371"/>
      <c r="D9" s="371"/>
      <c r="E9" s="371"/>
      <c r="F9" s="371"/>
      <c r="G9" s="371"/>
      <c r="H9" s="371"/>
      <c r="I9" s="371"/>
      <c r="J9" s="371"/>
      <c r="K9" s="419"/>
      <c r="L9" s="420" t="s">
        <v>98</v>
      </c>
      <c r="M9" s="421"/>
      <c r="N9" s="421"/>
      <c r="O9" s="421"/>
      <c r="P9" s="421"/>
      <c r="Q9" s="422"/>
      <c r="R9" s="423">
        <v>66586</v>
      </c>
      <c r="S9" s="424"/>
      <c r="T9" s="424"/>
      <c r="U9" s="424"/>
      <c r="V9" s="425"/>
      <c r="W9" s="333" t="s">
        <v>99</v>
      </c>
      <c r="X9" s="334"/>
      <c r="Y9" s="334"/>
      <c r="Z9" s="334"/>
      <c r="AA9" s="334"/>
      <c r="AB9" s="334"/>
      <c r="AC9" s="334"/>
      <c r="AD9" s="334"/>
      <c r="AE9" s="334"/>
      <c r="AF9" s="334"/>
      <c r="AG9" s="334"/>
      <c r="AH9" s="334"/>
      <c r="AI9" s="334"/>
      <c r="AJ9" s="334"/>
      <c r="AK9" s="334"/>
      <c r="AL9" s="335"/>
      <c r="AM9" s="405" t="s">
        <v>100</v>
      </c>
      <c r="AN9" s="406"/>
      <c r="AO9" s="406"/>
      <c r="AP9" s="406"/>
      <c r="AQ9" s="406"/>
      <c r="AR9" s="406"/>
      <c r="AS9" s="406"/>
      <c r="AT9" s="407"/>
      <c r="AU9" s="408" t="s">
        <v>79</v>
      </c>
      <c r="AV9" s="409"/>
      <c r="AW9" s="409"/>
      <c r="AX9" s="409"/>
      <c r="AY9" s="410" t="s">
        <v>101</v>
      </c>
      <c r="AZ9" s="411"/>
      <c r="BA9" s="411"/>
      <c r="BB9" s="411"/>
      <c r="BC9" s="411"/>
      <c r="BD9" s="411"/>
      <c r="BE9" s="411"/>
      <c r="BF9" s="411"/>
      <c r="BG9" s="411"/>
      <c r="BH9" s="411"/>
      <c r="BI9" s="411"/>
      <c r="BJ9" s="411"/>
      <c r="BK9" s="411"/>
      <c r="BL9" s="411"/>
      <c r="BM9" s="412"/>
      <c r="BN9" s="376">
        <v>-893902</v>
      </c>
      <c r="BO9" s="377"/>
      <c r="BP9" s="377"/>
      <c r="BQ9" s="377"/>
      <c r="BR9" s="377"/>
      <c r="BS9" s="377"/>
      <c r="BT9" s="377"/>
      <c r="BU9" s="378"/>
      <c r="BV9" s="376">
        <v>279961</v>
      </c>
      <c r="BW9" s="377"/>
      <c r="BX9" s="377"/>
      <c r="BY9" s="377"/>
      <c r="BZ9" s="377"/>
      <c r="CA9" s="377"/>
      <c r="CB9" s="377"/>
      <c r="CC9" s="378"/>
      <c r="CD9" s="379" t="s">
        <v>102</v>
      </c>
      <c r="CE9" s="380"/>
      <c r="CF9" s="380"/>
      <c r="CG9" s="380"/>
      <c r="CH9" s="380"/>
      <c r="CI9" s="380"/>
      <c r="CJ9" s="380"/>
      <c r="CK9" s="380"/>
      <c r="CL9" s="380"/>
      <c r="CM9" s="380"/>
      <c r="CN9" s="380"/>
      <c r="CO9" s="380"/>
      <c r="CP9" s="380"/>
      <c r="CQ9" s="380"/>
      <c r="CR9" s="380"/>
      <c r="CS9" s="381"/>
      <c r="CT9" s="373">
        <v>13</v>
      </c>
      <c r="CU9" s="374"/>
      <c r="CV9" s="374"/>
      <c r="CW9" s="374"/>
      <c r="CX9" s="374"/>
      <c r="CY9" s="374"/>
      <c r="CZ9" s="374"/>
      <c r="DA9" s="375"/>
      <c r="DB9" s="373">
        <v>12.9</v>
      </c>
      <c r="DC9" s="374"/>
      <c r="DD9" s="374"/>
      <c r="DE9" s="374"/>
      <c r="DF9" s="374"/>
      <c r="DG9" s="374"/>
      <c r="DH9" s="374"/>
      <c r="DI9" s="375"/>
    </row>
    <row r="10" spans="1:119" ht="18.75" customHeight="1" thickBot="1" x14ac:dyDescent="0.2">
      <c r="A10" s="134"/>
      <c r="B10" s="370"/>
      <c r="C10" s="371"/>
      <c r="D10" s="371"/>
      <c r="E10" s="371"/>
      <c r="F10" s="371"/>
      <c r="G10" s="371"/>
      <c r="H10" s="371"/>
      <c r="I10" s="371"/>
      <c r="J10" s="371"/>
      <c r="K10" s="419"/>
      <c r="L10" s="426" t="s">
        <v>103</v>
      </c>
      <c r="M10" s="406"/>
      <c r="N10" s="406"/>
      <c r="O10" s="406"/>
      <c r="P10" s="406"/>
      <c r="Q10" s="407"/>
      <c r="R10" s="427">
        <v>69058</v>
      </c>
      <c r="S10" s="428"/>
      <c r="T10" s="428"/>
      <c r="U10" s="428"/>
      <c r="V10" s="429"/>
      <c r="W10" s="364"/>
      <c r="X10" s="365"/>
      <c r="Y10" s="365"/>
      <c r="Z10" s="365"/>
      <c r="AA10" s="365"/>
      <c r="AB10" s="365"/>
      <c r="AC10" s="365"/>
      <c r="AD10" s="365"/>
      <c r="AE10" s="365"/>
      <c r="AF10" s="365"/>
      <c r="AG10" s="365"/>
      <c r="AH10" s="365"/>
      <c r="AI10" s="365"/>
      <c r="AJ10" s="365"/>
      <c r="AK10" s="365"/>
      <c r="AL10" s="368"/>
      <c r="AM10" s="405" t="s">
        <v>104</v>
      </c>
      <c r="AN10" s="406"/>
      <c r="AO10" s="406"/>
      <c r="AP10" s="406"/>
      <c r="AQ10" s="406"/>
      <c r="AR10" s="406"/>
      <c r="AS10" s="406"/>
      <c r="AT10" s="407"/>
      <c r="AU10" s="408" t="s">
        <v>105</v>
      </c>
      <c r="AV10" s="409"/>
      <c r="AW10" s="409"/>
      <c r="AX10" s="409"/>
      <c r="AY10" s="410" t="s">
        <v>106</v>
      </c>
      <c r="AZ10" s="411"/>
      <c r="BA10" s="411"/>
      <c r="BB10" s="411"/>
      <c r="BC10" s="411"/>
      <c r="BD10" s="411"/>
      <c r="BE10" s="411"/>
      <c r="BF10" s="411"/>
      <c r="BG10" s="411"/>
      <c r="BH10" s="411"/>
      <c r="BI10" s="411"/>
      <c r="BJ10" s="411"/>
      <c r="BK10" s="411"/>
      <c r="BL10" s="411"/>
      <c r="BM10" s="412"/>
      <c r="BN10" s="376">
        <v>1317731</v>
      </c>
      <c r="BO10" s="377"/>
      <c r="BP10" s="377"/>
      <c r="BQ10" s="377"/>
      <c r="BR10" s="377"/>
      <c r="BS10" s="377"/>
      <c r="BT10" s="377"/>
      <c r="BU10" s="378"/>
      <c r="BV10" s="376">
        <v>1111080</v>
      </c>
      <c r="BW10" s="377"/>
      <c r="BX10" s="377"/>
      <c r="BY10" s="377"/>
      <c r="BZ10" s="377"/>
      <c r="CA10" s="377"/>
      <c r="CB10" s="377"/>
      <c r="CC10" s="378"/>
      <c r="CD10" s="137" t="s">
        <v>107</v>
      </c>
      <c r="CE10" s="138"/>
      <c r="CF10" s="138"/>
      <c r="CG10" s="138"/>
      <c r="CH10" s="138"/>
      <c r="CI10" s="138"/>
      <c r="CJ10" s="138"/>
      <c r="CK10" s="138"/>
      <c r="CL10" s="138"/>
      <c r="CM10" s="138"/>
      <c r="CN10" s="138"/>
      <c r="CO10" s="138"/>
      <c r="CP10" s="138"/>
      <c r="CQ10" s="138"/>
      <c r="CR10" s="138"/>
      <c r="CS10" s="139"/>
      <c r="CT10" s="140"/>
      <c r="CU10" s="141"/>
      <c r="CV10" s="141"/>
      <c r="CW10" s="141"/>
      <c r="CX10" s="141"/>
      <c r="CY10" s="141"/>
      <c r="CZ10" s="141"/>
      <c r="DA10" s="142"/>
      <c r="DB10" s="140"/>
      <c r="DC10" s="141"/>
      <c r="DD10" s="141"/>
      <c r="DE10" s="141"/>
      <c r="DF10" s="141"/>
      <c r="DG10" s="141"/>
      <c r="DH10" s="141"/>
      <c r="DI10" s="142"/>
    </row>
    <row r="11" spans="1:119" ht="18.75" customHeight="1" thickBot="1" x14ac:dyDescent="0.2">
      <c r="A11" s="134"/>
      <c r="B11" s="370"/>
      <c r="C11" s="371"/>
      <c r="D11" s="371"/>
      <c r="E11" s="371"/>
      <c r="F11" s="371"/>
      <c r="G11" s="371"/>
      <c r="H11" s="371"/>
      <c r="I11" s="371"/>
      <c r="J11" s="371"/>
      <c r="K11" s="419"/>
      <c r="L11" s="430" t="s">
        <v>108</v>
      </c>
      <c r="M11" s="431"/>
      <c r="N11" s="431"/>
      <c r="O11" s="431"/>
      <c r="P11" s="431"/>
      <c r="Q11" s="432"/>
      <c r="R11" s="433" t="s">
        <v>109</v>
      </c>
      <c r="S11" s="434"/>
      <c r="T11" s="434"/>
      <c r="U11" s="434"/>
      <c r="V11" s="435"/>
      <c r="W11" s="364"/>
      <c r="X11" s="365"/>
      <c r="Y11" s="365"/>
      <c r="Z11" s="365"/>
      <c r="AA11" s="365"/>
      <c r="AB11" s="365"/>
      <c r="AC11" s="365"/>
      <c r="AD11" s="365"/>
      <c r="AE11" s="365"/>
      <c r="AF11" s="365"/>
      <c r="AG11" s="365"/>
      <c r="AH11" s="365"/>
      <c r="AI11" s="365"/>
      <c r="AJ11" s="365"/>
      <c r="AK11" s="365"/>
      <c r="AL11" s="368"/>
      <c r="AM11" s="405" t="s">
        <v>110</v>
      </c>
      <c r="AN11" s="406"/>
      <c r="AO11" s="406"/>
      <c r="AP11" s="406"/>
      <c r="AQ11" s="406"/>
      <c r="AR11" s="406"/>
      <c r="AS11" s="406"/>
      <c r="AT11" s="407"/>
      <c r="AU11" s="408" t="s">
        <v>79</v>
      </c>
      <c r="AV11" s="409"/>
      <c r="AW11" s="409"/>
      <c r="AX11" s="409"/>
      <c r="AY11" s="410" t="s">
        <v>111</v>
      </c>
      <c r="AZ11" s="411"/>
      <c r="BA11" s="411"/>
      <c r="BB11" s="411"/>
      <c r="BC11" s="411"/>
      <c r="BD11" s="411"/>
      <c r="BE11" s="411"/>
      <c r="BF11" s="411"/>
      <c r="BG11" s="411"/>
      <c r="BH11" s="411"/>
      <c r="BI11" s="411"/>
      <c r="BJ11" s="411"/>
      <c r="BK11" s="411"/>
      <c r="BL11" s="411"/>
      <c r="BM11" s="412"/>
      <c r="BN11" s="376" t="s">
        <v>112</v>
      </c>
      <c r="BO11" s="377"/>
      <c r="BP11" s="377"/>
      <c r="BQ11" s="377"/>
      <c r="BR11" s="377"/>
      <c r="BS11" s="377"/>
      <c r="BT11" s="377"/>
      <c r="BU11" s="378"/>
      <c r="BV11" s="376" t="s">
        <v>112</v>
      </c>
      <c r="BW11" s="377"/>
      <c r="BX11" s="377"/>
      <c r="BY11" s="377"/>
      <c r="BZ11" s="377"/>
      <c r="CA11" s="377"/>
      <c r="CB11" s="377"/>
      <c r="CC11" s="378"/>
      <c r="CD11" s="379" t="s">
        <v>113</v>
      </c>
      <c r="CE11" s="380"/>
      <c r="CF11" s="380"/>
      <c r="CG11" s="380"/>
      <c r="CH11" s="380"/>
      <c r="CI11" s="380"/>
      <c r="CJ11" s="380"/>
      <c r="CK11" s="380"/>
      <c r="CL11" s="380"/>
      <c r="CM11" s="380"/>
      <c r="CN11" s="380"/>
      <c r="CO11" s="380"/>
      <c r="CP11" s="380"/>
      <c r="CQ11" s="380"/>
      <c r="CR11" s="380"/>
      <c r="CS11" s="381"/>
      <c r="CT11" s="416" t="s">
        <v>112</v>
      </c>
      <c r="CU11" s="417"/>
      <c r="CV11" s="417"/>
      <c r="CW11" s="417"/>
      <c r="CX11" s="417"/>
      <c r="CY11" s="417"/>
      <c r="CZ11" s="417"/>
      <c r="DA11" s="418"/>
      <c r="DB11" s="416" t="s">
        <v>112</v>
      </c>
      <c r="DC11" s="417"/>
      <c r="DD11" s="417"/>
      <c r="DE11" s="417"/>
      <c r="DF11" s="417"/>
      <c r="DG11" s="417"/>
      <c r="DH11" s="417"/>
      <c r="DI11" s="418"/>
    </row>
    <row r="12" spans="1:119" ht="18.75" customHeight="1" x14ac:dyDescent="0.15">
      <c r="A12" s="134"/>
      <c r="B12" s="436" t="s">
        <v>114</v>
      </c>
      <c r="C12" s="437"/>
      <c r="D12" s="437"/>
      <c r="E12" s="437"/>
      <c r="F12" s="437"/>
      <c r="G12" s="437"/>
      <c r="H12" s="437"/>
      <c r="I12" s="437"/>
      <c r="J12" s="437"/>
      <c r="K12" s="438"/>
      <c r="L12" s="445" t="s">
        <v>115</v>
      </c>
      <c r="M12" s="446"/>
      <c r="N12" s="446"/>
      <c r="O12" s="446"/>
      <c r="P12" s="446"/>
      <c r="Q12" s="447"/>
      <c r="R12" s="448">
        <v>67267</v>
      </c>
      <c r="S12" s="449"/>
      <c r="T12" s="449"/>
      <c r="U12" s="449"/>
      <c r="V12" s="450"/>
      <c r="W12" s="451" t="s">
        <v>1</v>
      </c>
      <c r="X12" s="409"/>
      <c r="Y12" s="409"/>
      <c r="Z12" s="409"/>
      <c r="AA12" s="409"/>
      <c r="AB12" s="452"/>
      <c r="AC12" s="408" t="s">
        <v>116</v>
      </c>
      <c r="AD12" s="409"/>
      <c r="AE12" s="409"/>
      <c r="AF12" s="409"/>
      <c r="AG12" s="452"/>
      <c r="AH12" s="408" t="s">
        <v>117</v>
      </c>
      <c r="AI12" s="409"/>
      <c r="AJ12" s="409"/>
      <c r="AK12" s="409"/>
      <c r="AL12" s="453"/>
      <c r="AM12" s="405" t="s">
        <v>118</v>
      </c>
      <c r="AN12" s="406"/>
      <c r="AO12" s="406"/>
      <c r="AP12" s="406"/>
      <c r="AQ12" s="406"/>
      <c r="AR12" s="406"/>
      <c r="AS12" s="406"/>
      <c r="AT12" s="407"/>
      <c r="AU12" s="408" t="s">
        <v>119</v>
      </c>
      <c r="AV12" s="409"/>
      <c r="AW12" s="409"/>
      <c r="AX12" s="409"/>
      <c r="AY12" s="410" t="s">
        <v>120</v>
      </c>
      <c r="AZ12" s="411"/>
      <c r="BA12" s="411"/>
      <c r="BB12" s="411"/>
      <c r="BC12" s="411"/>
      <c r="BD12" s="411"/>
      <c r="BE12" s="411"/>
      <c r="BF12" s="411"/>
      <c r="BG12" s="411"/>
      <c r="BH12" s="411"/>
      <c r="BI12" s="411"/>
      <c r="BJ12" s="411"/>
      <c r="BK12" s="411"/>
      <c r="BL12" s="411"/>
      <c r="BM12" s="412"/>
      <c r="BN12" s="376" t="s">
        <v>121</v>
      </c>
      <c r="BO12" s="377"/>
      <c r="BP12" s="377"/>
      <c r="BQ12" s="377"/>
      <c r="BR12" s="377"/>
      <c r="BS12" s="377"/>
      <c r="BT12" s="377"/>
      <c r="BU12" s="378"/>
      <c r="BV12" s="376" t="s">
        <v>121</v>
      </c>
      <c r="BW12" s="377"/>
      <c r="BX12" s="377"/>
      <c r="BY12" s="377"/>
      <c r="BZ12" s="377"/>
      <c r="CA12" s="377"/>
      <c r="CB12" s="377"/>
      <c r="CC12" s="378"/>
      <c r="CD12" s="379" t="s">
        <v>122</v>
      </c>
      <c r="CE12" s="380"/>
      <c r="CF12" s="380"/>
      <c r="CG12" s="380"/>
      <c r="CH12" s="380"/>
      <c r="CI12" s="380"/>
      <c r="CJ12" s="380"/>
      <c r="CK12" s="380"/>
      <c r="CL12" s="380"/>
      <c r="CM12" s="380"/>
      <c r="CN12" s="380"/>
      <c r="CO12" s="380"/>
      <c r="CP12" s="380"/>
      <c r="CQ12" s="380"/>
      <c r="CR12" s="380"/>
      <c r="CS12" s="381"/>
      <c r="CT12" s="416" t="s">
        <v>121</v>
      </c>
      <c r="CU12" s="417"/>
      <c r="CV12" s="417"/>
      <c r="CW12" s="417"/>
      <c r="CX12" s="417"/>
      <c r="CY12" s="417"/>
      <c r="CZ12" s="417"/>
      <c r="DA12" s="418"/>
      <c r="DB12" s="416" t="s">
        <v>121</v>
      </c>
      <c r="DC12" s="417"/>
      <c r="DD12" s="417"/>
      <c r="DE12" s="417"/>
      <c r="DF12" s="417"/>
      <c r="DG12" s="417"/>
      <c r="DH12" s="417"/>
      <c r="DI12" s="418"/>
    </row>
    <row r="13" spans="1:119" ht="18.75" customHeight="1" x14ac:dyDescent="0.15">
      <c r="A13" s="134"/>
      <c r="B13" s="439"/>
      <c r="C13" s="440"/>
      <c r="D13" s="440"/>
      <c r="E13" s="440"/>
      <c r="F13" s="440"/>
      <c r="G13" s="440"/>
      <c r="H13" s="440"/>
      <c r="I13" s="440"/>
      <c r="J13" s="440"/>
      <c r="K13" s="441"/>
      <c r="L13" s="143"/>
      <c r="M13" s="464" t="s">
        <v>123</v>
      </c>
      <c r="N13" s="465"/>
      <c r="O13" s="465"/>
      <c r="P13" s="465"/>
      <c r="Q13" s="466"/>
      <c r="R13" s="457">
        <v>65926</v>
      </c>
      <c r="S13" s="458"/>
      <c r="T13" s="458"/>
      <c r="U13" s="458"/>
      <c r="V13" s="459"/>
      <c r="W13" s="392" t="s">
        <v>124</v>
      </c>
      <c r="X13" s="393"/>
      <c r="Y13" s="393"/>
      <c r="Z13" s="393"/>
      <c r="AA13" s="393"/>
      <c r="AB13" s="383"/>
      <c r="AC13" s="427">
        <v>6207</v>
      </c>
      <c r="AD13" s="428"/>
      <c r="AE13" s="428"/>
      <c r="AF13" s="428"/>
      <c r="AG13" s="467"/>
      <c r="AH13" s="427">
        <v>6461</v>
      </c>
      <c r="AI13" s="428"/>
      <c r="AJ13" s="428"/>
      <c r="AK13" s="428"/>
      <c r="AL13" s="429"/>
      <c r="AM13" s="405" t="s">
        <v>125</v>
      </c>
      <c r="AN13" s="406"/>
      <c r="AO13" s="406"/>
      <c r="AP13" s="406"/>
      <c r="AQ13" s="406"/>
      <c r="AR13" s="406"/>
      <c r="AS13" s="406"/>
      <c r="AT13" s="407"/>
      <c r="AU13" s="408" t="s">
        <v>119</v>
      </c>
      <c r="AV13" s="409"/>
      <c r="AW13" s="409"/>
      <c r="AX13" s="409"/>
      <c r="AY13" s="410" t="s">
        <v>126</v>
      </c>
      <c r="AZ13" s="411"/>
      <c r="BA13" s="411"/>
      <c r="BB13" s="411"/>
      <c r="BC13" s="411"/>
      <c r="BD13" s="411"/>
      <c r="BE13" s="411"/>
      <c r="BF13" s="411"/>
      <c r="BG13" s="411"/>
      <c r="BH13" s="411"/>
      <c r="BI13" s="411"/>
      <c r="BJ13" s="411"/>
      <c r="BK13" s="411"/>
      <c r="BL13" s="411"/>
      <c r="BM13" s="412"/>
      <c r="BN13" s="376">
        <v>423829</v>
      </c>
      <c r="BO13" s="377"/>
      <c r="BP13" s="377"/>
      <c r="BQ13" s="377"/>
      <c r="BR13" s="377"/>
      <c r="BS13" s="377"/>
      <c r="BT13" s="377"/>
      <c r="BU13" s="378"/>
      <c r="BV13" s="376">
        <v>1391041</v>
      </c>
      <c r="BW13" s="377"/>
      <c r="BX13" s="377"/>
      <c r="BY13" s="377"/>
      <c r="BZ13" s="377"/>
      <c r="CA13" s="377"/>
      <c r="CB13" s="377"/>
      <c r="CC13" s="378"/>
      <c r="CD13" s="379" t="s">
        <v>127</v>
      </c>
      <c r="CE13" s="380"/>
      <c r="CF13" s="380"/>
      <c r="CG13" s="380"/>
      <c r="CH13" s="380"/>
      <c r="CI13" s="380"/>
      <c r="CJ13" s="380"/>
      <c r="CK13" s="380"/>
      <c r="CL13" s="380"/>
      <c r="CM13" s="380"/>
      <c r="CN13" s="380"/>
      <c r="CO13" s="380"/>
      <c r="CP13" s="380"/>
      <c r="CQ13" s="380"/>
      <c r="CR13" s="380"/>
      <c r="CS13" s="381"/>
      <c r="CT13" s="373">
        <v>8.6</v>
      </c>
      <c r="CU13" s="374"/>
      <c r="CV13" s="374"/>
      <c r="CW13" s="374"/>
      <c r="CX13" s="374"/>
      <c r="CY13" s="374"/>
      <c r="CZ13" s="374"/>
      <c r="DA13" s="375"/>
      <c r="DB13" s="373">
        <v>9</v>
      </c>
      <c r="DC13" s="374"/>
      <c r="DD13" s="374"/>
      <c r="DE13" s="374"/>
      <c r="DF13" s="374"/>
      <c r="DG13" s="374"/>
      <c r="DH13" s="374"/>
      <c r="DI13" s="375"/>
    </row>
    <row r="14" spans="1:119" ht="18.75" customHeight="1" thickBot="1" x14ac:dyDescent="0.2">
      <c r="A14" s="134"/>
      <c r="B14" s="439"/>
      <c r="C14" s="440"/>
      <c r="D14" s="440"/>
      <c r="E14" s="440"/>
      <c r="F14" s="440"/>
      <c r="G14" s="440"/>
      <c r="H14" s="440"/>
      <c r="I14" s="440"/>
      <c r="J14" s="440"/>
      <c r="K14" s="441"/>
      <c r="L14" s="454" t="s">
        <v>128</v>
      </c>
      <c r="M14" s="455"/>
      <c r="N14" s="455"/>
      <c r="O14" s="455"/>
      <c r="P14" s="455"/>
      <c r="Q14" s="456"/>
      <c r="R14" s="457">
        <v>67598</v>
      </c>
      <c r="S14" s="458"/>
      <c r="T14" s="458"/>
      <c r="U14" s="458"/>
      <c r="V14" s="459"/>
      <c r="W14" s="366"/>
      <c r="X14" s="367"/>
      <c r="Y14" s="367"/>
      <c r="Z14" s="367"/>
      <c r="AA14" s="367"/>
      <c r="AB14" s="356"/>
      <c r="AC14" s="460">
        <v>18.3</v>
      </c>
      <c r="AD14" s="461"/>
      <c r="AE14" s="461"/>
      <c r="AF14" s="461"/>
      <c r="AG14" s="462"/>
      <c r="AH14" s="460">
        <v>18.5</v>
      </c>
      <c r="AI14" s="461"/>
      <c r="AJ14" s="461"/>
      <c r="AK14" s="461"/>
      <c r="AL14" s="463"/>
      <c r="AM14" s="405"/>
      <c r="AN14" s="406"/>
      <c r="AO14" s="406"/>
      <c r="AP14" s="406"/>
      <c r="AQ14" s="406"/>
      <c r="AR14" s="406"/>
      <c r="AS14" s="406"/>
      <c r="AT14" s="407"/>
      <c r="AU14" s="408"/>
      <c r="AV14" s="409"/>
      <c r="AW14" s="409"/>
      <c r="AX14" s="409"/>
      <c r="AY14" s="410"/>
      <c r="AZ14" s="411"/>
      <c r="BA14" s="411"/>
      <c r="BB14" s="411"/>
      <c r="BC14" s="411"/>
      <c r="BD14" s="411"/>
      <c r="BE14" s="411"/>
      <c r="BF14" s="411"/>
      <c r="BG14" s="411"/>
      <c r="BH14" s="411"/>
      <c r="BI14" s="411"/>
      <c r="BJ14" s="411"/>
      <c r="BK14" s="411"/>
      <c r="BL14" s="411"/>
      <c r="BM14" s="412"/>
      <c r="BN14" s="376"/>
      <c r="BO14" s="377"/>
      <c r="BP14" s="377"/>
      <c r="BQ14" s="377"/>
      <c r="BR14" s="377"/>
      <c r="BS14" s="377"/>
      <c r="BT14" s="377"/>
      <c r="BU14" s="378"/>
      <c r="BV14" s="376"/>
      <c r="BW14" s="377"/>
      <c r="BX14" s="377"/>
      <c r="BY14" s="377"/>
      <c r="BZ14" s="377"/>
      <c r="CA14" s="377"/>
      <c r="CB14" s="377"/>
      <c r="CC14" s="378"/>
      <c r="CD14" s="468" t="s">
        <v>129</v>
      </c>
      <c r="CE14" s="469"/>
      <c r="CF14" s="469"/>
      <c r="CG14" s="469"/>
      <c r="CH14" s="469"/>
      <c r="CI14" s="469"/>
      <c r="CJ14" s="469"/>
      <c r="CK14" s="469"/>
      <c r="CL14" s="469"/>
      <c r="CM14" s="469"/>
      <c r="CN14" s="469"/>
      <c r="CO14" s="469"/>
      <c r="CP14" s="469"/>
      <c r="CQ14" s="469"/>
      <c r="CR14" s="469"/>
      <c r="CS14" s="470"/>
      <c r="CT14" s="471" t="s">
        <v>121</v>
      </c>
      <c r="CU14" s="472"/>
      <c r="CV14" s="472"/>
      <c r="CW14" s="472"/>
      <c r="CX14" s="472"/>
      <c r="CY14" s="472"/>
      <c r="CZ14" s="472"/>
      <c r="DA14" s="473"/>
      <c r="DB14" s="471">
        <v>23.1</v>
      </c>
      <c r="DC14" s="472"/>
      <c r="DD14" s="472"/>
      <c r="DE14" s="472"/>
      <c r="DF14" s="472"/>
      <c r="DG14" s="472"/>
      <c r="DH14" s="472"/>
      <c r="DI14" s="473"/>
    </row>
    <row r="15" spans="1:119" ht="18.75" customHeight="1" x14ac:dyDescent="0.15">
      <c r="A15" s="134"/>
      <c r="B15" s="439"/>
      <c r="C15" s="440"/>
      <c r="D15" s="440"/>
      <c r="E15" s="440"/>
      <c r="F15" s="440"/>
      <c r="G15" s="440"/>
      <c r="H15" s="440"/>
      <c r="I15" s="440"/>
      <c r="J15" s="440"/>
      <c r="K15" s="441"/>
      <c r="L15" s="143"/>
      <c r="M15" s="464" t="s">
        <v>123</v>
      </c>
      <c r="N15" s="465"/>
      <c r="O15" s="465"/>
      <c r="P15" s="465"/>
      <c r="Q15" s="466"/>
      <c r="R15" s="457">
        <v>66466</v>
      </c>
      <c r="S15" s="458"/>
      <c r="T15" s="458"/>
      <c r="U15" s="458"/>
      <c r="V15" s="459"/>
      <c r="W15" s="392" t="s">
        <v>130</v>
      </c>
      <c r="X15" s="393"/>
      <c r="Y15" s="393"/>
      <c r="Z15" s="393"/>
      <c r="AA15" s="393"/>
      <c r="AB15" s="383"/>
      <c r="AC15" s="427">
        <v>8230</v>
      </c>
      <c r="AD15" s="428"/>
      <c r="AE15" s="428"/>
      <c r="AF15" s="428"/>
      <c r="AG15" s="467"/>
      <c r="AH15" s="427">
        <v>8519</v>
      </c>
      <c r="AI15" s="428"/>
      <c r="AJ15" s="428"/>
      <c r="AK15" s="428"/>
      <c r="AL15" s="429"/>
      <c r="AM15" s="405"/>
      <c r="AN15" s="406"/>
      <c r="AO15" s="406"/>
      <c r="AP15" s="406"/>
      <c r="AQ15" s="406"/>
      <c r="AR15" s="406"/>
      <c r="AS15" s="406"/>
      <c r="AT15" s="407"/>
      <c r="AU15" s="408"/>
      <c r="AV15" s="409"/>
      <c r="AW15" s="409"/>
      <c r="AX15" s="409"/>
      <c r="AY15" s="336" t="s">
        <v>131</v>
      </c>
      <c r="AZ15" s="337"/>
      <c r="BA15" s="337"/>
      <c r="BB15" s="337"/>
      <c r="BC15" s="337"/>
      <c r="BD15" s="337"/>
      <c r="BE15" s="337"/>
      <c r="BF15" s="337"/>
      <c r="BG15" s="337"/>
      <c r="BH15" s="337"/>
      <c r="BI15" s="337"/>
      <c r="BJ15" s="337"/>
      <c r="BK15" s="337"/>
      <c r="BL15" s="337"/>
      <c r="BM15" s="338"/>
      <c r="BN15" s="339">
        <v>6921389</v>
      </c>
      <c r="BO15" s="340"/>
      <c r="BP15" s="340"/>
      <c r="BQ15" s="340"/>
      <c r="BR15" s="340"/>
      <c r="BS15" s="340"/>
      <c r="BT15" s="340"/>
      <c r="BU15" s="341"/>
      <c r="BV15" s="339">
        <v>6770737</v>
      </c>
      <c r="BW15" s="340"/>
      <c r="BX15" s="340"/>
      <c r="BY15" s="340"/>
      <c r="BZ15" s="340"/>
      <c r="CA15" s="340"/>
      <c r="CB15" s="340"/>
      <c r="CC15" s="341"/>
      <c r="CD15" s="474" t="s">
        <v>132</v>
      </c>
      <c r="CE15" s="475"/>
      <c r="CF15" s="475"/>
      <c r="CG15" s="475"/>
      <c r="CH15" s="475"/>
      <c r="CI15" s="475"/>
      <c r="CJ15" s="475"/>
      <c r="CK15" s="475"/>
      <c r="CL15" s="475"/>
      <c r="CM15" s="475"/>
      <c r="CN15" s="475"/>
      <c r="CO15" s="475"/>
      <c r="CP15" s="475"/>
      <c r="CQ15" s="475"/>
      <c r="CR15" s="475"/>
      <c r="CS15" s="476"/>
      <c r="CT15" s="144"/>
      <c r="CU15" s="145"/>
      <c r="CV15" s="145"/>
      <c r="CW15" s="145"/>
      <c r="CX15" s="145"/>
      <c r="CY15" s="145"/>
      <c r="CZ15" s="145"/>
      <c r="DA15" s="146"/>
      <c r="DB15" s="144"/>
      <c r="DC15" s="145"/>
      <c r="DD15" s="145"/>
      <c r="DE15" s="145"/>
      <c r="DF15" s="145"/>
      <c r="DG15" s="145"/>
      <c r="DH15" s="145"/>
      <c r="DI15" s="146"/>
    </row>
    <row r="16" spans="1:119" ht="18.75" customHeight="1" x14ac:dyDescent="0.15">
      <c r="A16" s="134"/>
      <c r="B16" s="439"/>
      <c r="C16" s="440"/>
      <c r="D16" s="440"/>
      <c r="E16" s="440"/>
      <c r="F16" s="440"/>
      <c r="G16" s="440"/>
      <c r="H16" s="440"/>
      <c r="I16" s="440"/>
      <c r="J16" s="440"/>
      <c r="K16" s="441"/>
      <c r="L16" s="454" t="s">
        <v>133</v>
      </c>
      <c r="M16" s="485"/>
      <c r="N16" s="485"/>
      <c r="O16" s="485"/>
      <c r="P16" s="485"/>
      <c r="Q16" s="486"/>
      <c r="R16" s="477" t="s">
        <v>134</v>
      </c>
      <c r="S16" s="478"/>
      <c r="T16" s="478"/>
      <c r="U16" s="478"/>
      <c r="V16" s="479"/>
      <c r="W16" s="366"/>
      <c r="X16" s="367"/>
      <c r="Y16" s="367"/>
      <c r="Z16" s="367"/>
      <c r="AA16" s="367"/>
      <c r="AB16" s="356"/>
      <c r="AC16" s="460">
        <v>24.3</v>
      </c>
      <c r="AD16" s="461"/>
      <c r="AE16" s="461"/>
      <c r="AF16" s="461"/>
      <c r="AG16" s="462"/>
      <c r="AH16" s="460">
        <v>24.3</v>
      </c>
      <c r="AI16" s="461"/>
      <c r="AJ16" s="461"/>
      <c r="AK16" s="461"/>
      <c r="AL16" s="463"/>
      <c r="AM16" s="405"/>
      <c r="AN16" s="406"/>
      <c r="AO16" s="406"/>
      <c r="AP16" s="406"/>
      <c r="AQ16" s="406"/>
      <c r="AR16" s="406"/>
      <c r="AS16" s="406"/>
      <c r="AT16" s="407"/>
      <c r="AU16" s="408"/>
      <c r="AV16" s="409"/>
      <c r="AW16" s="409"/>
      <c r="AX16" s="409"/>
      <c r="AY16" s="410" t="s">
        <v>135</v>
      </c>
      <c r="AZ16" s="411"/>
      <c r="BA16" s="411"/>
      <c r="BB16" s="411"/>
      <c r="BC16" s="411"/>
      <c r="BD16" s="411"/>
      <c r="BE16" s="411"/>
      <c r="BF16" s="411"/>
      <c r="BG16" s="411"/>
      <c r="BH16" s="411"/>
      <c r="BI16" s="411"/>
      <c r="BJ16" s="411"/>
      <c r="BK16" s="411"/>
      <c r="BL16" s="411"/>
      <c r="BM16" s="412"/>
      <c r="BN16" s="376">
        <v>14224633</v>
      </c>
      <c r="BO16" s="377"/>
      <c r="BP16" s="377"/>
      <c r="BQ16" s="377"/>
      <c r="BR16" s="377"/>
      <c r="BS16" s="377"/>
      <c r="BT16" s="377"/>
      <c r="BU16" s="378"/>
      <c r="BV16" s="376">
        <v>13867731</v>
      </c>
      <c r="BW16" s="377"/>
      <c r="BX16" s="377"/>
      <c r="BY16" s="377"/>
      <c r="BZ16" s="377"/>
      <c r="CA16" s="377"/>
      <c r="CB16" s="377"/>
      <c r="CC16" s="378"/>
      <c r="CD16" s="147"/>
      <c r="CE16" s="483"/>
      <c r="CF16" s="483"/>
      <c r="CG16" s="483"/>
      <c r="CH16" s="483"/>
      <c r="CI16" s="483"/>
      <c r="CJ16" s="483"/>
      <c r="CK16" s="483"/>
      <c r="CL16" s="483"/>
      <c r="CM16" s="483"/>
      <c r="CN16" s="483"/>
      <c r="CO16" s="483"/>
      <c r="CP16" s="483"/>
      <c r="CQ16" s="483"/>
      <c r="CR16" s="483"/>
      <c r="CS16" s="484"/>
      <c r="CT16" s="373"/>
      <c r="CU16" s="374"/>
      <c r="CV16" s="374"/>
      <c r="CW16" s="374"/>
      <c r="CX16" s="374"/>
      <c r="CY16" s="374"/>
      <c r="CZ16" s="374"/>
      <c r="DA16" s="375"/>
      <c r="DB16" s="373"/>
      <c r="DC16" s="374"/>
      <c r="DD16" s="374"/>
      <c r="DE16" s="374"/>
      <c r="DF16" s="374"/>
      <c r="DG16" s="374"/>
      <c r="DH16" s="374"/>
      <c r="DI16" s="375"/>
    </row>
    <row r="17" spans="1:113" ht="18.75" customHeight="1" thickBot="1" x14ac:dyDescent="0.2">
      <c r="A17" s="134"/>
      <c r="B17" s="442"/>
      <c r="C17" s="443"/>
      <c r="D17" s="443"/>
      <c r="E17" s="443"/>
      <c r="F17" s="443"/>
      <c r="G17" s="443"/>
      <c r="H17" s="443"/>
      <c r="I17" s="443"/>
      <c r="J17" s="443"/>
      <c r="K17" s="444"/>
      <c r="L17" s="148"/>
      <c r="M17" s="480" t="s">
        <v>136</v>
      </c>
      <c r="N17" s="481"/>
      <c r="O17" s="481"/>
      <c r="P17" s="481"/>
      <c r="Q17" s="482"/>
      <c r="R17" s="477" t="s">
        <v>137</v>
      </c>
      <c r="S17" s="478"/>
      <c r="T17" s="478"/>
      <c r="U17" s="478"/>
      <c r="V17" s="479"/>
      <c r="W17" s="392" t="s">
        <v>138</v>
      </c>
      <c r="X17" s="393"/>
      <c r="Y17" s="393"/>
      <c r="Z17" s="393"/>
      <c r="AA17" s="393"/>
      <c r="AB17" s="383"/>
      <c r="AC17" s="427">
        <v>19454</v>
      </c>
      <c r="AD17" s="428"/>
      <c r="AE17" s="428"/>
      <c r="AF17" s="428"/>
      <c r="AG17" s="467"/>
      <c r="AH17" s="427">
        <v>20013</v>
      </c>
      <c r="AI17" s="428"/>
      <c r="AJ17" s="428"/>
      <c r="AK17" s="428"/>
      <c r="AL17" s="429"/>
      <c r="AM17" s="405"/>
      <c r="AN17" s="406"/>
      <c r="AO17" s="406"/>
      <c r="AP17" s="406"/>
      <c r="AQ17" s="406"/>
      <c r="AR17" s="406"/>
      <c r="AS17" s="406"/>
      <c r="AT17" s="407"/>
      <c r="AU17" s="408"/>
      <c r="AV17" s="409"/>
      <c r="AW17" s="409"/>
      <c r="AX17" s="409"/>
      <c r="AY17" s="410" t="s">
        <v>139</v>
      </c>
      <c r="AZ17" s="411"/>
      <c r="BA17" s="411"/>
      <c r="BB17" s="411"/>
      <c r="BC17" s="411"/>
      <c r="BD17" s="411"/>
      <c r="BE17" s="411"/>
      <c r="BF17" s="411"/>
      <c r="BG17" s="411"/>
      <c r="BH17" s="411"/>
      <c r="BI17" s="411"/>
      <c r="BJ17" s="411"/>
      <c r="BK17" s="411"/>
      <c r="BL17" s="411"/>
      <c r="BM17" s="412"/>
      <c r="BN17" s="376">
        <v>8732668</v>
      </c>
      <c r="BO17" s="377"/>
      <c r="BP17" s="377"/>
      <c r="BQ17" s="377"/>
      <c r="BR17" s="377"/>
      <c r="BS17" s="377"/>
      <c r="BT17" s="377"/>
      <c r="BU17" s="378"/>
      <c r="BV17" s="376">
        <v>8537489</v>
      </c>
      <c r="BW17" s="377"/>
      <c r="BX17" s="377"/>
      <c r="BY17" s="377"/>
      <c r="BZ17" s="377"/>
      <c r="CA17" s="377"/>
      <c r="CB17" s="377"/>
      <c r="CC17" s="378"/>
      <c r="CD17" s="147"/>
      <c r="CE17" s="483"/>
      <c r="CF17" s="483"/>
      <c r="CG17" s="483"/>
      <c r="CH17" s="483"/>
      <c r="CI17" s="483"/>
      <c r="CJ17" s="483"/>
      <c r="CK17" s="483"/>
      <c r="CL17" s="483"/>
      <c r="CM17" s="483"/>
      <c r="CN17" s="483"/>
      <c r="CO17" s="483"/>
      <c r="CP17" s="483"/>
      <c r="CQ17" s="483"/>
      <c r="CR17" s="483"/>
      <c r="CS17" s="484"/>
      <c r="CT17" s="373"/>
      <c r="CU17" s="374"/>
      <c r="CV17" s="374"/>
      <c r="CW17" s="374"/>
      <c r="CX17" s="374"/>
      <c r="CY17" s="374"/>
      <c r="CZ17" s="374"/>
      <c r="DA17" s="375"/>
      <c r="DB17" s="373"/>
      <c r="DC17" s="374"/>
      <c r="DD17" s="374"/>
      <c r="DE17" s="374"/>
      <c r="DF17" s="374"/>
      <c r="DG17" s="374"/>
      <c r="DH17" s="374"/>
      <c r="DI17" s="375"/>
    </row>
    <row r="18" spans="1:113" ht="18.75" customHeight="1" thickBot="1" x14ac:dyDescent="0.2">
      <c r="A18" s="134"/>
      <c r="B18" s="487" t="s">
        <v>140</v>
      </c>
      <c r="C18" s="419"/>
      <c r="D18" s="419"/>
      <c r="E18" s="488"/>
      <c r="F18" s="488"/>
      <c r="G18" s="488"/>
      <c r="H18" s="488"/>
      <c r="I18" s="488"/>
      <c r="J18" s="488"/>
      <c r="K18" s="488"/>
      <c r="L18" s="489">
        <v>130.44999999999999</v>
      </c>
      <c r="M18" s="489"/>
      <c r="N18" s="489"/>
      <c r="O18" s="489"/>
      <c r="P18" s="489"/>
      <c r="Q18" s="489"/>
      <c r="R18" s="490"/>
      <c r="S18" s="490"/>
      <c r="T18" s="490"/>
      <c r="U18" s="490"/>
      <c r="V18" s="491"/>
      <c r="W18" s="394"/>
      <c r="X18" s="395"/>
      <c r="Y18" s="395"/>
      <c r="Z18" s="395"/>
      <c r="AA18" s="395"/>
      <c r="AB18" s="386"/>
      <c r="AC18" s="492">
        <v>57.4</v>
      </c>
      <c r="AD18" s="493"/>
      <c r="AE18" s="493"/>
      <c r="AF18" s="493"/>
      <c r="AG18" s="494"/>
      <c r="AH18" s="492">
        <v>57.2</v>
      </c>
      <c r="AI18" s="493"/>
      <c r="AJ18" s="493"/>
      <c r="AK18" s="493"/>
      <c r="AL18" s="495"/>
      <c r="AM18" s="405"/>
      <c r="AN18" s="406"/>
      <c r="AO18" s="406"/>
      <c r="AP18" s="406"/>
      <c r="AQ18" s="406"/>
      <c r="AR18" s="406"/>
      <c r="AS18" s="406"/>
      <c r="AT18" s="407"/>
      <c r="AU18" s="408"/>
      <c r="AV18" s="409"/>
      <c r="AW18" s="409"/>
      <c r="AX18" s="409"/>
      <c r="AY18" s="410" t="s">
        <v>141</v>
      </c>
      <c r="AZ18" s="411"/>
      <c r="BA18" s="411"/>
      <c r="BB18" s="411"/>
      <c r="BC18" s="411"/>
      <c r="BD18" s="411"/>
      <c r="BE18" s="411"/>
      <c r="BF18" s="411"/>
      <c r="BG18" s="411"/>
      <c r="BH18" s="411"/>
      <c r="BI18" s="411"/>
      <c r="BJ18" s="411"/>
      <c r="BK18" s="411"/>
      <c r="BL18" s="411"/>
      <c r="BM18" s="412"/>
      <c r="BN18" s="376">
        <v>15561621</v>
      </c>
      <c r="BO18" s="377"/>
      <c r="BP18" s="377"/>
      <c r="BQ18" s="377"/>
      <c r="BR18" s="377"/>
      <c r="BS18" s="377"/>
      <c r="BT18" s="377"/>
      <c r="BU18" s="378"/>
      <c r="BV18" s="376">
        <v>15499583</v>
      </c>
      <c r="BW18" s="377"/>
      <c r="BX18" s="377"/>
      <c r="BY18" s="377"/>
      <c r="BZ18" s="377"/>
      <c r="CA18" s="377"/>
      <c r="CB18" s="377"/>
      <c r="CC18" s="378"/>
      <c r="CD18" s="147"/>
      <c r="CE18" s="483"/>
      <c r="CF18" s="483"/>
      <c r="CG18" s="483"/>
      <c r="CH18" s="483"/>
      <c r="CI18" s="483"/>
      <c r="CJ18" s="483"/>
      <c r="CK18" s="483"/>
      <c r="CL18" s="483"/>
      <c r="CM18" s="483"/>
      <c r="CN18" s="483"/>
      <c r="CO18" s="483"/>
      <c r="CP18" s="483"/>
      <c r="CQ18" s="483"/>
      <c r="CR18" s="483"/>
      <c r="CS18" s="484"/>
      <c r="CT18" s="373"/>
      <c r="CU18" s="374"/>
      <c r="CV18" s="374"/>
      <c r="CW18" s="374"/>
      <c r="CX18" s="374"/>
      <c r="CY18" s="374"/>
      <c r="CZ18" s="374"/>
      <c r="DA18" s="375"/>
      <c r="DB18" s="373"/>
      <c r="DC18" s="374"/>
      <c r="DD18" s="374"/>
      <c r="DE18" s="374"/>
      <c r="DF18" s="374"/>
      <c r="DG18" s="374"/>
      <c r="DH18" s="374"/>
      <c r="DI18" s="375"/>
    </row>
    <row r="19" spans="1:113" ht="18.75" customHeight="1" thickBot="1" x14ac:dyDescent="0.2">
      <c r="A19" s="134"/>
      <c r="B19" s="487" t="s">
        <v>142</v>
      </c>
      <c r="C19" s="419"/>
      <c r="D19" s="419"/>
      <c r="E19" s="488"/>
      <c r="F19" s="488"/>
      <c r="G19" s="488"/>
      <c r="H19" s="488"/>
      <c r="I19" s="488"/>
      <c r="J19" s="488"/>
      <c r="K19" s="488"/>
      <c r="L19" s="496">
        <v>510</v>
      </c>
      <c r="M19" s="496"/>
      <c r="N19" s="496"/>
      <c r="O19" s="496"/>
      <c r="P19" s="496"/>
      <c r="Q19" s="496"/>
      <c r="R19" s="497"/>
      <c r="S19" s="497"/>
      <c r="T19" s="497"/>
      <c r="U19" s="497"/>
      <c r="V19" s="498"/>
      <c r="W19" s="333"/>
      <c r="X19" s="334"/>
      <c r="Y19" s="334"/>
      <c r="Z19" s="334"/>
      <c r="AA19" s="334"/>
      <c r="AB19" s="334"/>
      <c r="AC19" s="340"/>
      <c r="AD19" s="340"/>
      <c r="AE19" s="340"/>
      <c r="AF19" s="340"/>
      <c r="AG19" s="340"/>
      <c r="AH19" s="340"/>
      <c r="AI19" s="340"/>
      <c r="AJ19" s="340"/>
      <c r="AK19" s="340"/>
      <c r="AL19" s="341"/>
      <c r="AM19" s="405"/>
      <c r="AN19" s="406"/>
      <c r="AO19" s="406"/>
      <c r="AP19" s="406"/>
      <c r="AQ19" s="406"/>
      <c r="AR19" s="406"/>
      <c r="AS19" s="406"/>
      <c r="AT19" s="407"/>
      <c r="AU19" s="408"/>
      <c r="AV19" s="409"/>
      <c r="AW19" s="409"/>
      <c r="AX19" s="409"/>
      <c r="AY19" s="410" t="s">
        <v>143</v>
      </c>
      <c r="AZ19" s="411"/>
      <c r="BA19" s="411"/>
      <c r="BB19" s="411"/>
      <c r="BC19" s="411"/>
      <c r="BD19" s="411"/>
      <c r="BE19" s="411"/>
      <c r="BF19" s="411"/>
      <c r="BG19" s="411"/>
      <c r="BH19" s="411"/>
      <c r="BI19" s="411"/>
      <c r="BJ19" s="411"/>
      <c r="BK19" s="411"/>
      <c r="BL19" s="411"/>
      <c r="BM19" s="412"/>
      <c r="BN19" s="376">
        <v>21964822</v>
      </c>
      <c r="BO19" s="377"/>
      <c r="BP19" s="377"/>
      <c r="BQ19" s="377"/>
      <c r="BR19" s="377"/>
      <c r="BS19" s="377"/>
      <c r="BT19" s="377"/>
      <c r="BU19" s="378"/>
      <c r="BV19" s="376">
        <v>22808033</v>
      </c>
      <c r="BW19" s="377"/>
      <c r="BX19" s="377"/>
      <c r="BY19" s="377"/>
      <c r="BZ19" s="377"/>
      <c r="CA19" s="377"/>
      <c r="CB19" s="377"/>
      <c r="CC19" s="378"/>
      <c r="CD19" s="147"/>
      <c r="CE19" s="483"/>
      <c r="CF19" s="483"/>
      <c r="CG19" s="483"/>
      <c r="CH19" s="483"/>
      <c r="CI19" s="483"/>
      <c r="CJ19" s="483"/>
      <c r="CK19" s="483"/>
      <c r="CL19" s="483"/>
      <c r="CM19" s="483"/>
      <c r="CN19" s="483"/>
      <c r="CO19" s="483"/>
      <c r="CP19" s="483"/>
      <c r="CQ19" s="483"/>
      <c r="CR19" s="483"/>
      <c r="CS19" s="484"/>
      <c r="CT19" s="373"/>
      <c r="CU19" s="374"/>
      <c r="CV19" s="374"/>
      <c r="CW19" s="374"/>
      <c r="CX19" s="374"/>
      <c r="CY19" s="374"/>
      <c r="CZ19" s="374"/>
      <c r="DA19" s="375"/>
      <c r="DB19" s="373"/>
      <c r="DC19" s="374"/>
      <c r="DD19" s="374"/>
      <c r="DE19" s="374"/>
      <c r="DF19" s="374"/>
      <c r="DG19" s="374"/>
      <c r="DH19" s="374"/>
      <c r="DI19" s="375"/>
    </row>
    <row r="20" spans="1:113" ht="18.75" customHeight="1" thickBot="1" x14ac:dyDescent="0.2">
      <c r="A20" s="134"/>
      <c r="B20" s="487" t="s">
        <v>144</v>
      </c>
      <c r="C20" s="419"/>
      <c r="D20" s="419"/>
      <c r="E20" s="488"/>
      <c r="F20" s="488"/>
      <c r="G20" s="488"/>
      <c r="H20" s="488"/>
      <c r="I20" s="488"/>
      <c r="J20" s="488"/>
      <c r="K20" s="488"/>
      <c r="L20" s="496">
        <v>23350</v>
      </c>
      <c r="M20" s="496"/>
      <c r="N20" s="496"/>
      <c r="O20" s="496"/>
      <c r="P20" s="496"/>
      <c r="Q20" s="496"/>
      <c r="R20" s="497"/>
      <c r="S20" s="497"/>
      <c r="T20" s="497"/>
      <c r="U20" s="497"/>
      <c r="V20" s="498"/>
      <c r="W20" s="394"/>
      <c r="X20" s="395"/>
      <c r="Y20" s="395"/>
      <c r="Z20" s="395"/>
      <c r="AA20" s="395"/>
      <c r="AB20" s="395"/>
      <c r="AC20" s="472"/>
      <c r="AD20" s="472"/>
      <c r="AE20" s="472"/>
      <c r="AF20" s="472"/>
      <c r="AG20" s="472"/>
      <c r="AH20" s="472"/>
      <c r="AI20" s="472"/>
      <c r="AJ20" s="472"/>
      <c r="AK20" s="472"/>
      <c r="AL20" s="473"/>
      <c r="AM20" s="499"/>
      <c r="AN20" s="431"/>
      <c r="AO20" s="431"/>
      <c r="AP20" s="431"/>
      <c r="AQ20" s="431"/>
      <c r="AR20" s="431"/>
      <c r="AS20" s="431"/>
      <c r="AT20" s="432"/>
      <c r="AU20" s="500"/>
      <c r="AV20" s="501"/>
      <c r="AW20" s="501"/>
      <c r="AX20" s="502"/>
      <c r="AY20" s="410"/>
      <c r="AZ20" s="411"/>
      <c r="BA20" s="411"/>
      <c r="BB20" s="411"/>
      <c r="BC20" s="411"/>
      <c r="BD20" s="411"/>
      <c r="BE20" s="411"/>
      <c r="BF20" s="411"/>
      <c r="BG20" s="411"/>
      <c r="BH20" s="411"/>
      <c r="BI20" s="411"/>
      <c r="BJ20" s="411"/>
      <c r="BK20" s="411"/>
      <c r="BL20" s="411"/>
      <c r="BM20" s="412"/>
      <c r="BN20" s="376"/>
      <c r="BO20" s="377"/>
      <c r="BP20" s="377"/>
      <c r="BQ20" s="377"/>
      <c r="BR20" s="377"/>
      <c r="BS20" s="377"/>
      <c r="BT20" s="377"/>
      <c r="BU20" s="378"/>
      <c r="BV20" s="376"/>
      <c r="BW20" s="377"/>
      <c r="BX20" s="377"/>
      <c r="BY20" s="377"/>
      <c r="BZ20" s="377"/>
      <c r="CA20" s="377"/>
      <c r="CB20" s="377"/>
      <c r="CC20" s="378"/>
      <c r="CD20" s="147"/>
      <c r="CE20" s="483"/>
      <c r="CF20" s="483"/>
      <c r="CG20" s="483"/>
      <c r="CH20" s="483"/>
      <c r="CI20" s="483"/>
      <c r="CJ20" s="483"/>
      <c r="CK20" s="483"/>
      <c r="CL20" s="483"/>
      <c r="CM20" s="483"/>
      <c r="CN20" s="483"/>
      <c r="CO20" s="483"/>
      <c r="CP20" s="483"/>
      <c r="CQ20" s="483"/>
      <c r="CR20" s="483"/>
      <c r="CS20" s="484"/>
      <c r="CT20" s="373"/>
      <c r="CU20" s="374"/>
      <c r="CV20" s="374"/>
      <c r="CW20" s="374"/>
      <c r="CX20" s="374"/>
      <c r="CY20" s="374"/>
      <c r="CZ20" s="374"/>
      <c r="DA20" s="375"/>
      <c r="DB20" s="373"/>
      <c r="DC20" s="374"/>
      <c r="DD20" s="374"/>
      <c r="DE20" s="374"/>
      <c r="DF20" s="374"/>
      <c r="DG20" s="374"/>
      <c r="DH20" s="374"/>
      <c r="DI20" s="375"/>
    </row>
    <row r="21" spans="1:113" ht="18.75" customHeight="1" x14ac:dyDescent="0.15">
      <c r="A21" s="134"/>
      <c r="B21" s="503" t="s">
        <v>145</v>
      </c>
      <c r="C21" s="504"/>
      <c r="D21" s="504"/>
      <c r="E21" s="504"/>
      <c r="F21" s="504"/>
      <c r="G21" s="504"/>
      <c r="H21" s="504"/>
      <c r="I21" s="504"/>
      <c r="J21" s="504"/>
      <c r="K21" s="504"/>
      <c r="L21" s="504"/>
      <c r="M21" s="504"/>
      <c r="N21" s="504"/>
      <c r="O21" s="504"/>
      <c r="P21" s="504"/>
      <c r="Q21" s="504"/>
      <c r="R21" s="504"/>
      <c r="S21" s="504"/>
      <c r="T21" s="504"/>
      <c r="U21" s="504"/>
      <c r="V21" s="504"/>
      <c r="W21" s="504"/>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5"/>
      <c r="AY21" s="410"/>
      <c r="AZ21" s="411"/>
      <c r="BA21" s="411"/>
      <c r="BB21" s="411"/>
      <c r="BC21" s="411"/>
      <c r="BD21" s="411"/>
      <c r="BE21" s="411"/>
      <c r="BF21" s="411"/>
      <c r="BG21" s="411"/>
      <c r="BH21" s="411"/>
      <c r="BI21" s="411"/>
      <c r="BJ21" s="411"/>
      <c r="BK21" s="411"/>
      <c r="BL21" s="411"/>
      <c r="BM21" s="412"/>
      <c r="BN21" s="376"/>
      <c r="BO21" s="377"/>
      <c r="BP21" s="377"/>
      <c r="BQ21" s="377"/>
      <c r="BR21" s="377"/>
      <c r="BS21" s="377"/>
      <c r="BT21" s="377"/>
      <c r="BU21" s="378"/>
      <c r="BV21" s="376"/>
      <c r="BW21" s="377"/>
      <c r="BX21" s="377"/>
      <c r="BY21" s="377"/>
      <c r="BZ21" s="377"/>
      <c r="CA21" s="377"/>
      <c r="CB21" s="377"/>
      <c r="CC21" s="378"/>
      <c r="CD21" s="147"/>
      <c r="CE21" s="483"/>
      <c r="CF21" s="483"/>
      <c r="CG21" s="483"/>
      <c r="CH21" s="483"/>
      <c r="CI21" s="483"/>
      <c r="CJ21" s="483"/>
      <c r="CK21" s="483"/>
      <c r="CL21" s="483"/>
      <c r="CM21" s="483"/>
      <c r="CN21" s="483"/>
      <c r="CO21" s="483"/>
      <c r="CP21" s="483"/>
      <c r="CQ21" s="483"/>
      <c r="CR21" s="483"/>
      <c r="CS21" s="484"/>
      <c r="CT21" s="373"/>
      <c r="CU21" s="374"/>
      <c r="CV21" s="374"/>
      <c r="CW21" s="374"/>
      <c r="CX21" s="374"/>
      <c r="CY21" s="374"/>
      <c r="CZ21" s="374"/>
      <c r="DA21" s="375"/>
      <c r="DB21" s="373"/>
      <c r="DC21" s="374"/>
      <c r="DD21" s="374"/>
      <c r="DE21" s="374"/>
      <c r="DF21" s="374"/>
      <c r="DG21" s="374"/>
      <c r="DH21" s="374"/>
      <c r="DI21" s="375"/>
    </row>
    <row r="22" spans="1:113" ht="18.75" customHeight="1" thickBot="1" x14ac:dyDescent="0.2">
      <c r="A22" s="134"/>
      <c r="B22" s="506" t="s">
        <v>146</v>
      </c>
      <c r="C22" s="507"/>
      <c r="D22" s="508"/>
      <c r="E22" s="388" t="s">
        <v>1</v>
      </c>
      <c r="F22" s="393"/>
      <c r="G22" s="393"/>
      <c r="H22" s="393"/>
      <c r="I22" s="393"/>
      <c r="J22" s="393"/>
      <c r="K22" s="383"/>
      <c r="L22" s="388" t="s">
        <v>147</v>
      </c>
      <c r="M22" s="393"/>
      <c r="N22" s="393"/>
      <c r="O22" s="393"/>
      <c r="P22" s="383"/>
      <c r="Q22" s="515" t="s">
        <v>148</v>
      </c>
      <c r="R22" s="516"/>
      <c r="S22" s="516"/>
      <c r="T22" s="516"/>
      <c r="U22" s="516"/>
      <c r="V22" s="517"/>
      <c r="W22" s="521" t="s">
        <v>149</v>
      </c>
      <c r="X22" s="507"/>
      <c r="Y22" s="508"/>
      <c r="Z22" s="388" t="s">
        <v>1</v>
      </c>
      <c r="AA22" s="393"/>
      <c r="AB22" s="393"/>
      <c r="AC22" s="393"/>
      <c r="AD22" s="393"/>
      <c r="AE22" s="393"/>
      <c r="AF22" s="393"/>
      <c r="AG22" s="383"/>
      <c r="AH22" s="534" t="s">
        <v>150</v>
      </c>
      <c r="AI22" s="393"/>
      <c r="AJ22" s="393"/>
      <c r="AK22" s="393"/>
      <c r="AL22" s="383"/>
      <c r="AM22" s="534" t="s">
        <v>151</v>
      </c>
      <c r="AN22" s="535"/>
      <c r="AO22" s="535"/>
      <c r="AP22" s="535"/>
      <c r="AQ22" s="535"/>
      <c r="AR22" s="536"/>
      <c r="AS22" s="515" t="s">
        <v>148</v>
      </c>
      <c r="AT22" s="516"/>
      <c r="AU22" s="516"/>
      <c r="AV22" s="516"/>
      <c r="AW22" s="516"/>
      <c r="AX22" s="540"/>
      <c r="AY22" s="542"/>
      <c r="AZ22" s="543"/>
      <c r="BA22" s="543"/>
      <c r="BB22" s="543"/>
      <c r="BC22" s="543"/>
      <c r="BD22" s="543"/>
      <c r="BE22" s="543"/>
      <c r="BF22" s="543"/>
      <c r="BG22" s="543"/>
      <c r="BH22" s="543"/>
      <c r="BI22" s="543"/>
      <c r="BJ22" s="543"/>
      <c r="BK22" s="543"/>
      <c r="BL22" s="543"/>
      <c r="BM22" s="544"/>
      <c r="BN22" s="545"/>
      <c r="BO22" s="546"/>
      <c r="BP22" s="546"/>
      <c r="BQ22" s="546"/>
      <c r="BR22" s="546"/>
      <c r="BS22" s="546"/>
      <c r="BT22" s="546"/>
      <c r="BU22" s="547"/>
      <c r="BV22" s="545"/>
      <c r="BW22" s="546"/>
      <c r="BX22" s="546"/>
      <c r="BY22" s="546"/>
      <c r="BZ22" s="546"/>
      <c r="CA22" s="546"/>
      <c r="CB22" s="546"/>
      <c r="CC22" s="547"/>
      <c r="CD22" s="147"/>
      <c r="CE22" s="483"/>
      <c r="CF22" s="483"/>
      <c r="CG22" s="483"/>
      <c r="CH22" s="483"/>
      <c r="CI22" s="483"/>
      <c r="CJ22" s="483"/>
      <c r="CK22" s="483"/>
      <c r="CL22" s="483"/>
      <c r="CM22" s="483"/>
      <c r="CN22" s="483"/>
      <c r="CO22" s="483"/>
      <c r="CP22" s="483"/>
      <c r="CQ22" s="483"/>
      <c r="CR22" s="483"/>
      <c r="CS22" s="484"/>
      <c r="CT22" s="373"/>
      <c r="CU22" s="374"/>
      <c r="CV22" s="374"/>
      <c r="CW22" s="374"/>
      <c r="CX22" s="374"/>
      <c r="CY22" s="374"/>
      <c r="CZ22" s="374"/>
      <c r="DA22" s="375"/>
      <c r="DB22" s="373"/>
      <c r="DC22" s="374"/>
      <c r="DD22" s="374"/>
      <c r="DE22" s="374"/>
      <c r="DF22" s="374"/>
      <c r="DG22" s="374"/>
      <c r="DH22" s="374"/>
      <c r="DI22" s="375"/>
    </row>
    <row r="23" spans="1:113" ht="18.75" customHeight="1" x14ac:dyDescent="0.15">
      <c r="A23" s="134"/>
      <c r="B23" s="509"/>
      <c r="C23" s="510"/>
      <c r="D23" s="511"/>
      <c r="E23" s="362"/>
      <c r="F23" s="367"/>
      <c r="G23" s="367"/>
      <c r="H23" s="367"/>
      <c r="I23" s="367"/>
      <c r="J23" s="367"/>
      <c r="K23" s="356"/>
      <c r="L23" s="362"/>
      <c r="M23" s="367"/>
      <c r="N23" s="367"/>
      <c r="O23" s="367"/>
      <c r="P23" s="356"/>
      <c r="Q23" s="518"/>
      <c r="R23" s="519"/>
      <c r="S23" s="519"/>
      <c r="T23" s="519"/>
      <c r="U23" s="519"/>
      <c r="V23" s="520"/>
      <c r="W23" s="522"/>
      <c r="X23" s="510"/>
      <c r="Y23" s="511"/>
      <c r="Z23" s="362"/>
      <c r="AA23" s="367"/>
      <c r="AB23" s="367"/>
      <c r="AC23" s="367"/>
      <c r="AD23" s="367"/>
      <c r="AE23" s="367"/>
      <c r="AF23" s="367"/>
      <c r="AG23" s="356"/>
      <c r="AH23" s="362"/>
      <c r="AI23" s="367"/>
      <c r="AJ23" s="367"/>
      <c r="AK23" s="367"/>
      <c r="AL23" s="356"/>
      <c r="AM23" s="537"/>
      <c r="AN23" s="538"/>
      <c r="AO23" s="538"/>
      <c r="AP23" s="538"/>
      <c r="AQ23" s="538"/>
      <c r="AR23" s="539"/>
      <c r="AS23" s="518"/>
      <c r="AT23" s="519"/>
      <c r="AU23" s="519"/>
      <c r="AV23" s="519"/>
      <c r="AW23" s="519"/>
      <c r="AX23" s="541"/>
      <c r="AY23" s="336" t="s">
        <v>152</v>
      </c>
      <c r="AZ23" s="337"/>
      <c r="BA23" s="337"/>
      <c r="BB23" s="337"/>
      <c r="BC23" s="337"/>
      <c r="BD23" s="337"/>
      <c r="BE23" s="337"/>
      <c r="BF23" s="337"/>
      <c r="BG23" s="337"/>
      <c r="BH23" s="337"/>
      <c r="BI23" s="337"/>
      <c r="BJ23" s="337"/>
      <c r="BK23" s="337"/>
      <c r="BL23" s="337"/>
      <c r="BM23" s="338"/>
      <c r="BN23" s="376">
        <v>28202252</v>
      </c>
      <c r="BO23" s="377"/>
      <c r="BP23" s="377"/>
      <c r="BQ23" s="377"/>
      <c r="BR23" s="377"/>
      <c r="BS23" s="377"/>
      <c r="BT23" s="377"/>
      <c r="BU23" s="378"/>
      <c r="BV23" s="376">
        <v>27874680</v>
      </c>
      <c r="BW23" s="377"/>
      <c r="BX23" s="377"/>
      <c r="BY23" s="377"/>
      <c r="BZ23" s="377"/>
      <c r="CA23" s="377"/>
      <c r="CB23" s="377"/>
      <c r="CC23" s="378"/>
      <c r="CD23" s="147"/>
      <c r="CE23" s="483"/>
      <c r="CF23" s="483"/>
      <c r="CG23" s="483"/>
      <c r="CH23" s="483"/>
      <c r="CI23" s="483"/>
      <c r="CJ23" s="483"/>
      <c r="CK23" s="483"/>
      <c r="CL23" s="483"/>
      <c r="CM23" s="483"/>
      <c r="CN23" s="483"/>
      <c r="CO23" s="483"/>
      <c r="CP23" s="483"/>
      <c r="CQ23" s="483"/>
      <c r="CR23" s="483"/>
      <c r="CS23" s="484"/>
      <c r="CT23" s="373"/>
      <c r="CU23" s="374"/>
      <c r="CV23" s="374"/>
      <c r="CW23" s="374"/>
      <c r="CX23" s="374"/>
      <c r="CY23" s="374"/>
      <c r="CZ23" s="374"/>
      <c r="DA23" s="375"/>
      <c r="DB23" s="373"/>
      <c r="DC23" s="374"/>
      <c r="DD23" s="374"/>
      <c r="DE23" s="374"/>
      <c r="DF23" s="374"/>
      <c r="DG23" s="374"/>
      <c r="DH23" s="374"/>
      <c r="DI23" s="375"/>
    </row>
    <row r="24" spans="1:113" ht="18.75" customHeight="1" thickBot="1" x14ac:dyDescent="0.2">
      <c r="A24" s="134"/>
      <c r="B24" s="509"/>
      <c r="C24" s="510"/>
      <c r="D24" s="511"/>
      <c r="E24" s="426" t="s">
        <v>153</v>
      </c>
      <c r="F24" s="406"/>
      <c r="G24" s="406"/>
      <c r="H24" s="406"/>
      <c r="I24" s="406"/>
      <c r="J24" s="406"/>
      <c r="K24" s="407"/>
      <c r="L24" s="427">
        <v>1</v>
      </c>
      <c r="M24" s="428"/>
      <c r="N24" s="428"/>
      <c r="O24" s="428"/>
      <c r="P24" s="467"/>
      <c r="Q24" s="427">
        <v>7740</v>
      </c>
      <c r="R24" s="428"/>
      <c r="S24" s="428"/>
      <c r="T24" s="428"/>
      <c r="U24" s="428"/>
      <c r="V24" s="467"/>
      <c r="W24" s="522"/>
      <c r="X24" s="510"/>
      <c r="Y24" s="511"/>
      <c r="Z24" s="426" t="s">
        <v>154</v>
      </c>
      <c r="AA24" s="406"/>
      <c r="AB24" s="406"/>
      <c r="AC24" s="406"/>
      <c r="AD24" s="406"/>
      <c r="AE24" s="406"/>
      <c r="AF24" s="406"/>
      <c r="AG24" s="407"/>
      <c r="AH24" s="427">
        <v>612</v>
      </c>
      <c r="AI24" s="428"/>
      <c r="AJ24" s="428"/>
      <c r="AK24" s="428"/>
      <c r="AL24" s="467"/>
      <c r="AM24" s="427">
        <v>1848240</v>
      </c>
      <c r="AN24" s="428"/>
      <c r="AO24" s="428"/>
      <c r="AP24" s="428"/>
      <c r="AQ24" s="428"/>
      <c r="AR24" s="467"/>
      <c r="AS24" s="427">
        <v>3020</v>
      </c>
      <c r="AT24" s="428"/>
      <c r="AU24" s="428"/>
      <c r="AV24" s="428"/>
      <c r="AW24" s="428"/>
      <c r="AX24" s="429"/>
      <c r="AY24" s="542" t="s">
        <v>155</v>
      </c>
      <c r="AZ24" s="543"/>
      <c r="BA24" s="543"/>
      <c r="BB24" s="543"/>
      <c r="BC24" s="543"/>
      <c r="BD24" s="543"/>
      <c r="BE24" s="543"/>
      <c r="BF24" s="543"/>
      <c r="BG24" s="543"/>
      <c r="BH24" s="543"/>
      <c r="BI24" s="543"/>
      <c r="BJ24" s="543"/>
      <c r="BK24" s="543"/>
      <c r="BL24" s="543"/>
      <c r="BM24" s="544"/>
      <c r="BN24" s="376">
        <v>16406559</v>
      </c>
      <c r="BO24" s="377"/>
      <c r="BP24" s="377"/>
      <c r="BQ24" s="377"/>
      <c r="BR24" s="377"/>
      <c r="BS24" s="377"/>
      <c r="BT24" s="377"/>
      <c r="BU24" s="378"/>
      <c r="BV24" s="376">
        <v>15537148</v>
      </c>
      <c r="BW24" s="377"/>
      <c r="BX24" s="377"/>
      <c r="BY24" s="377"/>
      <c r="BZ24" s="377"/>
      <c r="CA24" s="377"/>
      <c r="CB24" s="377"/>
      <c r="CC24" s="378"/>
      <c r="CD24" s="147"/>
      <c r="CE24" s="483"/>
      <c r="CF24" s="483"/>
      <c r="CG24" s="483"/>
      <c r="CH24" s="483"/>
      <c r="CI24" s="483"/>
      <c r="CJ24" s="483"/>
      <c r="CK24" s="483"/>
      <c r="CL24" s="483"/>
      <c r="CM24" s="483"/>
      <c r="CN24" s="483"/>
      <c r="CO24" s="483"/>
      <c r="CP24" s="483"/>
      <c r="CQ24" s="483"/>
      <c r="CR24" s="483"/>
      <c r="CS24" s="484"/>
      <c r="CT24" s="373"/>
      <c r="CU24" s="374"/>
      <c r="CV24" s="374"/>
      <c r="CW24" s="374"/>
      <c r="CX24" s="374"/>
      <c r="CY24" s="374"/>
      <c r="CZ24" s="374"/>
      <c r="DA24" s="375"/>
      <c r="DB24" s="373"/>
      <c r="DC24" s="374"/>
      <c r="DD24" s="374"/>
      <c r="DE24" s="374"/>
      <c r="DF24" s="374"/>
      <c r="DG24" s="374"/>
      <c r="DH24" s="374"/>
      <c r="DI24" s="375"/>
    </row>
    <row r="25" spans="1:113" ht="18.75" customHeight="1" x14ac:dyDescent="0.15">
      <c r="A25" s="134"/>
      <c r="B25" s="509"/>
      <c r="C25" s="510"/>
      <c r="D25" s="511"/>
      <c r="E25" s="426" t="s">
        <v>156</v>
      </c>
      <c r="F25" s="406"/>
      <c r="G25" s="406"/>
      <c r="H25" s="406"/>
      <c r="I25" s="406"/>
      <c r="J25" s="406"/>
      <c r="K25" s="407"/>
      <c r="L25" s="427">
        <v>1</v>
      </c>
      <c r="M25" s="428"/>
      <c r="N25" s="428"/>
      <c r="O25" s="428"/>
      <c r="P25" s="467"/>
      <c r="Q25" s="427">
        <v>6400</v>
      </c>
      <c r="R25" s="428"/>
      <c r="S25" s="428"/>
      <c r="T25" s="428"/>
      <c r="U25" s="428"/>
      <c r="V25" s="467"/>
      <c r="W25" s="522"/>
      <c r="X25" s="510"/>
      <c r="Y25" s="511"/>
      <c r="Z25" s="426" t="s">
        <v>157</v>
      </c>
      <c r="AA25" s="406"/>
      <c r="AB25" s="406"/>
      <c r="AC25" s="406"/>
      <c r="AD25" s="406"/>
      <c r="AE25" s="406"/>
      <c r="AF25" s="406"/>
      <c r="AG25" s="407"/>
      <c r="AH25" s="427">
        <v>119</v>
      </c>
      <c r="AI25" s="428"/>
      <c r="AJ25" s="428"/>
      <c r="AK25" s="428"/>
      <c r="AL25" s="467"/>
      <c r="AM25" s="427">
        <v>334152</v>
      </c>
      <c r="AN25" s="428"/>
      <c r="AO25" s="428"/>
      <c r="AP25" s="428"/>
      <c r="AQ25" s="428"/>
      <c r="AR25" s="467"/>
      <c r="AS25" s="427">
        <v>2808</v>
      </c>
      <c r="AT25" s="428"/>
      <c r="AU25" s="428"/>
      <c r="AV25" s="428"/>
      <c r="AW25" s="428"/>
      <c r="AX25" s="429"/>
      <c r="AY25" s="336" t="s">
        <v>158</v>
      </c>
      <c r="AZ25" s="337"/>
      <c r="BA25" s="337"/>
      <c r="BB25" s="337"/>
      <c r="BC25" s="337"/>
      <c r="BD25" s="337"/>
      <c r="BE25" s="337"/>
      <c r="BF25" s="337"/>
      <c r="BG25" s="337"/>
      <c r="BH25" s="337"/>
      <c r="BI25" s="337"/>
      <c r="BJ25" s="337"/>
      <c r="BK25" s="337"/>
      <c r="BL25" s="337"/>
      <c r="BM25" s="338"/>
      <c r="BN25" s="339">
        <v>91344</v>
      </c>
      <c r="BO25" s="340"/>
      <c r="BP25" s="340"/>
      <c r="BQ25" s="340"/>
      <c r="BR25" s="340"/>
      <c r="BS25" s="340"/>
      <c r="BT25" s="340"/>
      <c r="BU25" s="341"/>
      <c r="BV25" s="339">
        <v>116874</v>
      </c>
      <c r="BW25" s="340"/>
      <c r="BX25" s="340"/>
      <c r="BY25" s="340"/>
      <c r="BZ25" s="340"/>
      <c r="CA25" s="340"/>
      <c r="CB25" s="340"/>
      <c r="CC25" s="341"/>
      <c r="CD25" s="147"/>
      <c r="CE25" s="483"/>
      <c r="CF25" s="483"/>
      <c r="CG25" s="483"/>
      <c r="CH25" s="483"/>
      <c r="CI25" s="483"/>
      <c r="CJ25" s="483"/>
      <c r="CK25" s="483"/>
      <c r="CL25" s="483"/>
      <c r="CM25" s="483"/>
      <c r="CN25" s="483"/>
      <c r="CO25" s="483"/>
      <c r="CP25" s="483"/>
      <c r="CQ25" s="483"/>
      <c r="CR25" s="483"/>
      <c r="CS25" s="484"/>
      <c r="CT25" s="373"/>
      <c r="CU25" s="374"/>
      <c r="CV25" s="374"/>
      <c r="CW25" s="374"/>
      <c r="CX25" s="374"/>
      <c r="CY25" s="374"/>
      <c r="CZ25" s="374"/>
      <c r="DA25" s="375"/>
      <c r="DB25" s="373"/>
      <c r="DC25" s="374"/>
      <c r="DD25" s="374"/>
      <c r="DE25" s="374"/>
      <c r="DF25" s="374"/>
      <c r="DG25" s="374"/>
      <c r="DH25" s="374"/>
      <c r="DI25" s="375"/>
    </row>
    <row r="26" spans="1:113" ht="18.75" customHeight="1" x14ac:dyDescent="0.15">
      <c r="A26" s="134"/>
      <c r="B26" s="509"/>
      <c r="C26" s="510"/>
      <c r="D26" s="511"/>
      <c r="E26" s="426" t="s">
        <v>159</v>
      </c>
      <c r="F26" s="406"/>
      <c r="G26" s="406"/>
      <c r="H26" s="406"/>
      <c r="I26" s="406"/>
      <c r="J26" s="406"/>
      <c r="K26" s="407"/>
      <c r="L26" s="427">
        <v>1</v>
      </c>
      <c r="M26" s="428"/>
      <c r="N26" s="428"/>
      <c r="O26" s="428"/>
      <c r="P26" s="467"/>
      <c r="Q26" s="427">
        <v>6000</v>
      </c>
      <c r="R26" s="428"/>
      <c r="S26" s="428"/>
      <c r="T26" s="428"/>
      <c r="U26" s="428"/>
      <c r="V26" s="467"/>
      <c r="W26" s="522"/>
      <c r="X26" s="510"/>
      <c r="Y26" s="511"/>
      <c r="Z26" s="426" t="s">
        <v>160</v>
      </c>
      <c r="AA26" s="532"/>
      <c r="AB26" s="532"/>
      <c r="AC26" s="532"/>
      <c r="AD26" s="532"/>
      <c r="AE26" s="532"/>
      <c r="AF26" s="532"/>
      <c r="AG26" s="533"/>
      <c r="AH26" s="427">
        <v>27</v>
      </c>
      <c r="AI26" s="428"/>
      <c r="AJ26" s="428"/>
      <c r="AK26" s="428"/>
      <c r="AL26" s="467"/>
      <c r="AM26" s="427">
        <v>75681</v>
      </c>
      <c r="AN26" s="428"/>
      <c r="AO26" s="428"/>
      <c r="AP26" s="428"/>
      <c r="AQ26" s="428"/>
      <c r="AR26" s="467"/>
      <c r="AS26" s="427">
        <v>2803</v>
      </c>
      <c r="AT26" s="428"/>
      <c r="AU26" s="428"/>
      <c r="AV26" s="428"/>
      <c r="AW26" s="428"/>
      <c r="AX26" s="429"/>
      <c r="AY26" s="379" t="s">
        <v>161</v>
      </c>
      <c r="AZ26" s="380"/>
      <c r="BA26" s="380"/>
      <c r="BB26" s="380"/>
      <c r="BC26" s="380"/>
      <c r="BD26" s="380"/>
      <c r="BE26" s="380"/>
      <c r="BF26" s="380"/>
      <c r="BG26" s="380"/>
      <c r="BH26" s="380"/>
      <c r="BI26" s="380"/>
      <c r="BJ26" s="380"/>
      <c r="BK26" s="380"/>
      <c r="BL26" s="380"/>
      <c r="BM26" s="381"/>
      <c r="BN26" s="376" t="s">
        <v>121</v>
      </c>
      <c r="BO26" s="377"/>
      <c r="BP26" s="377"/>
      <c r="BQ26" s="377"/>
      <c r="BR26" s="377"/>
      <c r="BS26" s="377"/>
      <c r="BT26" s="377"/>
      <c r="BU26" s="378"/>
      <c r="BV26" s="376" t="s">
        <v>121</v>
      </c>
      <c r="BW26" s="377"/>
      <c r="BX26" s="377"/>
      <c r="BY26" s="377"/>
      <c r="BZ26" s="377"/>
      <c r="CA26" s="377"/>
      <c r="CB26" s="377"/>
      <c r="CC26" s="378"/>
      <c r="CD26" s="147"/>
      <c r="CE26" s="483"/>
      <c r="CF26" s="483"/>
      <c r="CG26" s="483"/>
      <c r="CH26" s="483"/>
      <c r="CI26" s="483"/>
      <c r="CJ26" s="483"/>
      <c r="CK26" s="483"/>
      <c r="CL26" s="483"/>
      <c r="CM26" s="483"/>
      <c r="CN26" s="483"/>
      <c r="CO26" s="483"/>
      <c r="CP26" s="483"/>
      <c r="CQ26" s="483"/>
      <c r="CR26" s="483"/>
      <c r="CS26" s="484"/>
      <c r="CT26" s="373"/>
      <c r="CU26" s="374"/>
      <c r="CV26" s="374"/>
      <c r="CW26" s="374"/>
      <c r="CX26" s="374"/>
      <c r="CY26" s="374"/>
      <c r="CZ26" s="374"/>
      <c r="DA26" s="375"/>
      <c r="DB26" s="373"/>
      <c r="DC26" s="374"/>
      <c r="DD26" s="374"/>
      <c r="DE26" s="374"/>
      <c r="DF26" s="374"/>
      <c r="DG26" s="374"/>
      <c r="DH26" s="374"/>
      <c r="DI26" s="375"/>
    </row>
    <row r="27" spans="1:113" ht="18.75" customHeight="1" thickBot="1" x14ac:dyDescent="0.2">
      <c r="A27" s="134"/>
      <c r="B27" s="509"/>
      <c r="C27" s="510"/>
      <c r="D27" s="511"/>
      <c r="E27" s="426" t="s">
        <v>162</v>
      </c>
      <c r="F27" s="406"/>
      <c r="G27" s="406"/>
      <c r="H27" s="406"/>
      <c r="I27" s="406"/>
      <c r="J27" s="406"/>
      <c r="K27" s="407"/>
      <c r="L27" s="427">
        <v>1</v>
      </c>
      <c r="M27" s="428"/>
      <c r="N27" s="428"/>
      <c r="O27" s="428"/>
      <c r="P27" s="467"/>
      <c r="Q27" s="427">
        <v>3950</v>
      </c>
      <c r="R27" s="428"/>
      <c r="S27" s="428"/>
      <c r="T27" s="428"/>
      <c r="U27" s="428"/>
      <c r="V27" s="467"/>
      <c r="W27" s="522"/>
      <c r="X27" s="510"/>
      <c r="Y27" s="511"/>
      <c r="Z27" s="426" t="s">
        <v>163</v>
      </c>
      <c r="AA27" s="406"/>
      <c r="AB27" s="406"/>
      <c r="AC27" s="406"/>
      <c r="AD27" s="406"/>
      <c r="AE27" s="406"/>
      <c r="AF27" s="406"/>
      <c r="AG27" s="407"/>
      <c r="AH27" s="427" t="s">
        <v>121</v>
      </c>
      <c r="AI27" s="428"/>
      <c r="AJ27" s="428"/>
      <c r="AK27" s="428"/>
      <c r="AL27" s="467"/>
      <c r="AM27" s="427" t="s">
        <v>121</v>
      </c>
      <c r="AN27" s="428"/>
      <c r="AO27" s="428"/>
      <c r="AP27" s="428"/>
      <c r="AQ27" s="428"/>
      <c r="AR27" s="467"/>
      <c r="AS27" s="427" t="s">
        <v>121</v>
      </c>
      <c r="AT27" s="428"/>
      <c r="AU27" s="428"/>
      <c r="AV27" s="428"/>
      <c r="AW27" s="428"/>
      <c r="AX27" s="429"/>
      <c r="AY27" s="468" t="s">
        <v>164</v>
      </c>
      <c r="AZ27" s="469"/>
      <c r="BA27" s="469"/>
      <c r="BB27" s="469"/>
      <c r="BC27" s="469"/>
      <c r="BD27" s="469"/>
      <c r="BE27" s="469"/>
      <c r="BF27" s="469"/>
      <c r="BG27" s="469"/>
      <c r="BH27" s="469"/>
      <c r="BI27" s="469"/>
      <c r="BJ27" s="469"/>
      <c r="BK27" s="469"/>
      <c r="BL27" s="469"/>
      <c r="BM27" s="470"/>
      <c r="BN27" s="545" t="s">
        <v>121</v>
      </c>
      <c r="BO27" s="546"/>
      <c r="BP27" s="546"/>
      <c r="BQ27" s="546"/>
      <c r="BR27" s="546"/>
      <c r="BS27" s="546"/>
      <c r="BT27" s="546"/>
      <c r="BU27" s="547"/>
      <c r="BV27" s="545" t="s">
        <v>121</v>
      </c>
      <c r="BW27" s="546"/>
      <c r="BX27" s="546"/>
      <c r="BY27" s="546"/>
      <c r="BZ27" s="546"/>
      <c r="CA27" s="546"/>
      <c r="CB27" s="546"/>
      <c r="CC27" s="547"/>
      <c r="CD27" s="149"/>
      <c r="CE27" s="483"/>
      <c r="CF27" s="483"/>
      <c r="CG27" s="483"/>
      <c r="CH27" s="483"/>
      <c r="CI27" s="483"/>
      <c r="CJ27" s="483"/>
      <c r="CK27" s="483"/>
      <c r="CL27" s="483"/>
      <c r="CM27" s="483"/>
      <c r="CN27" s="483"/>
      <c r="CO27" s="483"/>
      <c r="CP27" s="483"/>
      <c r="CQ27" s="483"/>
      <c r="CR27" s="483"/>
      <c r="CS27" s="484"/>
      <c r="CT27" s="373"/>
      <c r="CU27" s="374"/>
      <c r="CV27" s="374"/>
      <c r="CW27" s="374"/>
      <c r="CX27" s="374"/>
      <c r="CY27" s="374"/>
      <c r="CZ27" s="374"/>
      <c r="DA27" s="375"/>
      <c r="DB27" s="373"/>
      <c r="DC27" s="374"/>
      <c r="DD27" s="374"/>
      <c r="DE27" s="374"/>
      <c r="DF27" s="374"/>
      <c r="DG27" s="374"/>
      <c r="DH27" s="374"/>
      <c r="DI27" s="375"/>
    </row>
    <row r="28" spans="1:113" ht="18.75" customHeight="1" x14ac:dyDescent="0.15">
      <c r="A28" s="134"/>
      <c r="B28" s="509"/>
      <c r="C28" s="510"/>
      <c r="D28" s="511"/>
      <c r="E28" s="426" t="s">
        <v>165</v>
      </c>
      <c r="F28" s="406"/>
      <c r="G28" s="406"/>
      <c r="H28" s="406"/>
      <c r="I28" s="406"/>
      <c r="J28" s="406"/>
      <c r="K28" s="407"/>
      <c r="L28" s="427">
        <v>1</v>
      </c>
      <c r="M28" s="428"/>
      <c r="N28" s="428"/>
      <c r="O28" s="428"/>
      <c r="P28" s="467"/>
      <c r="Q28" s="427">
        <v>3650</v>
      </c>
      <c r="R28" s="428"/>
      <c r="S28" s="428"/>
      <c r="T28" s="428"/>
      <c r="U28" s="428"/>
      <c r="V28" s="467"/>
      <c r="W28" s="522"/>
      <c r="X28" s="510"/>
      <c r="Y28" s="511"/>
      <c r="Z28" s="426" t="s">
        <v>166</v>
      </c>
      <c r="AA28" s="406"/>
      <c r="AB28" s="406"/>
      <c r="AC28" s="406"/>
      <c r="AD28" s="406"/>
      <c r="AE28" s="406"/>
      <c r="AF28" s="406"/>
      <c r="AG28" s="407"/>
      <c r="AH28" s="427" t="s">
        <v>121</v>
      </c>
      <c r="AI28" s="428"/>
      <c r="AJ28" s="428"/>
      <c r="AK28" s="428"/>
      <c r="AL28" s="467"/>
      <c r="AM28" s="427" t="s">
        <v>121</v>
      </c>
      <c r="AN28" s="428"/>
      <c r="AO28" s="428"/>
      <c r="AP28" s="428"/>
      <c r="AQ28" s="428"/>
      <c r="AR28" s="467"/>
      <c r="AS28" s="427" t="s">
        <v>121</v>
      </c>
      <c r="AT28" s="428"/>
      <c r="AU28" s="428"/>
      <c r="AV28" s="428"/>
      <c r="AW28" s="428"/>
      <c r="AX28" s="429"/>
      <c r="AY28" s="548" t="s">
        <v>167</v>
      </c>
      <c r="AZ28" s="549"/>
      <c r="BA28" s="549"/>
      <c r="BB28" s="550"/>
      <c r="BC28" s="336" t="s">
        <v>168</v>
      </c>
      <c r="BD28" s="337"/>
      <c r="BE28" s="337"/>
      <c r="BF28" s="337"/>
      <c r="BG28" s="337"/>
      <c r="BH28" s="337"/>
      <c r="BI28" s="337"/>
      <c r="BJ28" s="337"/>
      <c r="BK28" s="337"/>
      <c r="BL28" s="337"/>
      <c r="BM28" s="338"/>
      <c r="BN28" s="339">
        <v>8677727</v>
      </c>
      <c r="BO28" s="340"/>
      <c r="BP28" s="340"/>
      <c r="BQ28" s="340"/>
      <c r="BR28" s="340"/>
      <c r="BS28" s="340"/>
      <c r="BT28" s="340"/>
      <c r="BU28" s="341"/>
      <c r="BV28" s="339">
        <v>7359996</v>
      </c>
      <c r="BW28" s="340"/>
      <c r="BX28" s="340"/>
      <c r="BY28" s="340"/>
      <c r="BZ28" s="340"/>
      <c r="CA28" s="340"/>
      <c r="CB28" s="340"/>
      <c r="CC28" s="341"/>
      <c r="CD28" s="147"/>
      <c r="CE28" s="483"/>
      <c r="CF28" s="483"/>
      <c r="CG28" s="483"/>
      <c r="CH28" s="483"/>
      <c r="CI28" s="483"/>
      <c r="CJ28" s="483"/>
      <c r="CK28" s="483"/>
      <c r="CL28" s="483"/>
      <c r="CM28" s="483"/>
      <c r="CN28" s="483"/>
      <c r="CO28" s="483"/>
      <c r="CP28" s="483"/>
      <c r="CQ28" s="483"/>
      <c r="CR28" s="483"/>
      <c r="CS28" s="484"/>
      <c r="CT28" s="373"/>
      <c r="CU28" s="374"/>
      <c r="CV28" s="374"/>
      <c r="CW28" s="374"/>
      <c r="CX28" s="374"/>
      <c r="CY28" s="374"/>
      <c r="CZ28" s="374"/>
      <c r="DA28" s="375"/>
      <c r="DB28" s="373"/>
      <c r="DC28" s="374"/>
      <c r="DD28" s="374"/>
      <c r="DE28" s="374"/>
      <c r="DF28" s="374"/>
      <c r="DG28" s="374"/>
      <c r="DH28" s="374"/>
      <c r="DI28" s="375"/>
    </row>
    <row r="29" spans="1:113" ht="18.75" customHeight="1" x14ac:dyDescent="0.15">
      <c r="A29" s="134"/>
      <c r="B29" s="509"/>
      <c r="C29" s="510"/>
      <c r="D29" s="511"/>
      <c r="E29" s="426" t="s">
        <v>169</v>
      </c>
      <c r="F29" s="406"/>
      <c r="G29" s="406"/>
      <c r="H29" s="406"/>
      <c r="I29" s="406"/>
      <c r="J29" s="406"/>
      <c r="K29" s="407"/>
      <c r="L29" s="427">
        <v>20</v>
      </c>
      <c r="M29" s="428"/>
      <c r="N29" s="428"/>
      <c r="O29" s="428"/>
      <c r="P29" s="467"/>
      <c r="Q29" s="427">
        <v>3400</v>
      </c>
      <c r="R29" s="428"/>
      <c r="S29" s="428"/>
      <c r="T29" s="428"/>
      <c r="U29" s="428"/>
      <c r="V29" s="467"/>
      <c r="W29" s="523"/>
      <c r="X29" s="524"/>
      <c r="Y29" s="525"/>
      <c r="Z29" s="426" t="s">
        <v>170</v>
      </c>
      <c r="AA29" s="406"/>
      <c r="AB29" s="406"/>
      <c r="AC29" s="406"/>
      <c r="AD29" s="406"/>
      <c r="AE29" s="406"/>
      <c r="AF29" s="406"/>
      <c r="AG29" s="407"/>
      <c r="AH29" s="427">
        <v>612</v>
      </c>
      <c r="AI29" s="428"/>
      <c r="AJ29" s="428"/>
      <c r="AK29" s="428"/>
      <c r="AL29" s="467"/>
      <c r="AM29" s="427">
        <v>1848240</v>
      </c>
      <c r="AN29" s="428"/>
      <c r="AO29" s="428"/>
      <c r="AP29" s="428"/>
      <c r="AQ29" s="428"/>
      <c r="AR29" s="467"/>
      <c r="AS29" s="427">
        <v>3020</v>
      </c>
      <c r="AT29" s="428"/>
      <c r="AU29" s="428"/>
      <c r="AV29" s="428"/>
      <c r="AW29" s="428"/>
      <c r="AX29" s="429"/>
      <c r="AY29" s="551"/>
      <c r="AZ29" s="552"/>
      <c r="BA29" s="552"/>
      <c r="BB29" s="553"/>
      <c r="BC29" s="410" t="s">
        <v>171</v>
      </c>
      <c r="BD29" s="411"/>
      <c r="BE29" s="411"/>
      <c r="BF29" s="411"/>
      <c r="BG29" s="411"/>
      <c r="BH29" s="411"/>
      <c r="BI29" s="411"/>
      <c r="BJ29" s="411"/>
      <c r="BK29" s="411"/>
      <c r="BL29" s="411"/>
      <c r="BM29" s="412"/>
      <c r="BN29" s="376">
        <v>575721</v>
      </c>
      <c r="BO29" s="377"/>
      <c r="BP29" s="377"/>
      <c r="BQ29" s="377"/>
      <c r="BR29" s="377"/>
      <c r="BS29" s="377"/>
      <c r="BT29" s="377"/>
      <c r="BU29" s="378"/>
      <c r="BV29" s="376">
        <v>75695</v>
      </c>
      <c r="BW29" s="377"/>
      <c r="BX29" s="377"/>
      <c r="BY29" s="377"/>
      <c r="BZ29" s="377"/>
      <c r="CA29" s="377"/>
      <c r="CB29" s="377"/>
      <c r="CC29" s="378"/>
      <c r="CD29" s="149"/>
      <c r="CE29" s="483"/>
      <c r="CF29" s="483"/>
      <c r="CG29" s="483"/>
      <c r="CH29" s="483"/>
      <c r="CI29" s="483"/>
      <c r="CJ29" s="483"/>
      <c r="CK29" s="483"/>
      <c r="CL29" s="483"/>
      <c r="CM29" s="483"/>
      <c r="CN29" s="483"/>
      <c r="CO29" s="483"/>
      <c r="CP29" s="483"/>
      <c r="CQ29" s="483"/>
      <c r="CR29" s="483"/>
      <c r="CS29" s="484"/>
      <c r="CT29" s="373"/>
      <c r="CU29" s="374"/>
      <c r="CV29" s="374"/>
      <c r="CW29" s="374"/>
      <c r="CX29" s="374"/>
      <c r="CY29" s="374"/>
      <c r="CZ29" s="374"/>
      <c r="DA29" s="375"/>
      <c r="DB29" s="373"/>
      <c r="DC29" s="374"/>
      <c r="DD29" s="374"/>
      <c r="DE29" s="374"/>
      <c r="DF29" s="374"/>
      <c r="DG29" s="374"/>
      <c r="DH29" s="374"/>
      <c r="DI29" s="375"/>
    </row>
    <row r="30" spans="1:113" ht="18.75" customHeight="1" thickBot="1" x14ac:dyDescent="0.2">
      <c r="A30" s="134"/>
      <c r="B30" s="512"/>
      <c r="C30" s="513"/>
      <c r="D30" s="514"/>
      <c r="E30" s="430"/>
      <c r="F30" s="431"/>
      <c r="G30" s="431"/>
      <c r="H30" s="431"/>
      <c r="I30" s="431"/>
      <c r="J30" s="431"/>
      <c r="K30" s="432"/>
      <c r="L30" s="526"/>
      <c r="M30" s="527"/>
      <c r="N30" s="527"/>
      <c r="O30" s="527"/>
      <c r="P30" s="528"/>
      <c r="Q30" s="526"/>
      <c r="R30" s="527"/>
      <c r="S30" s="527"/>
      <c r="T30" s="527"/>
      <c r="U30" s="527"/>
      <c r="V30" s="528"/>
      <c r="W30" s="529" t="s">
        <v>172</v>
      </c>
      <c r="X30" s="530"/>
      <c r="Y30" s="530"/>
      <c r="Z30" s="530"/>
      <c r="AA30" s="530"/>
      <c r="AB30" s="530"/>
      <c r="AC30" s="530"/>
      <c r="AD30" s="530"/>
      <c r="AE30" s="530"/>
      <c r="AF30" s="530"/>
      <c r="AG30" s="531"/>
      <c r="AH30" s="492">
        <v>97.8</v>
      </c>
      <c r="AI30" s="493"/>
      <c r="AJ30" s="493"/>
      <c r="AK30" s="493"/>
      <c r="AL30" s="493"/>
      <c r="AM30" s="493"/>
      <c r="AN30" s="493"/>
      <c r="AO30" s="493"/>
      <c r="AP30" s="493"/>
      <c r="AQ30" s="493"/>
      <c r="AR30" s="493"/>
      <c r="AS30" s="493"/>
      <c r="AT30" s="493"/>
      <c r="AU30" s="493"/>
      <c r="AV30" s="493"/>
      <c r="AW30" s="493"/>
      <c r="AX30" s="495"/>
      <c r="AY30" s="554"/>
      <c r="AZ30" s="555"/>
      <c r="BA30" s="555"/>
      <c r="BB30" s="556"/>
      <c r="BC30" s="542" t="s">
        <v>173</v>
      </c>
      <c r="BD30" s="543"/>
      <c r="BE30" s="543"/>
      <c r="BF30" s="543"/>
      <c r="BG30" s="543"/>
      <c r="BH30" s="543"/>
      <c r="BI30" s="543"/>
      <c r="BJ30" s="543"/>
      <c r="BK30" s="543"/>
      <c r="BL30" s="543"/>
      <c r="BM30" s="544"/>
      <c r="BN30" s="545">
        <v>6466661</v>
      </c>
      <c r="BO30" s="546"/>
      <c r="BP30" s="546"/>
      <c r="BQ30" s="546"/>
      <c r="BR30" s="546"/>
      <c r="BS30" s="546"/>
      <c r="BT30" s="546"/>
      <c r="BU30" s="547"/>
      <c r="BV30" s="545">
        <v>6227325</v>
      </c>
      <c r="BW30" s="546"/>
      <c r="BX30" s="546"/>
      <c r="BY30" s="546"/>
      <c r="BZ30" s="546"/>
      <c r="CA30" s="546"/>
      <c r="CB30" s="546"/>
      <c r="CC30" s="547"/>
      <c r="CD30" s="150"/>
      <c r="CE30" s="151"/>
      <c r="CF30" s="151"/>
      <c r="CG30" s="151"/>
      <c r="CH30" s="151"/>
      <c r="CI30" s="151"/>
      <c r="CJ30" s="151"/>
      <c r="CK30" s="151"/>
      <c r="CL30" s="151"/>
      <c r="CM30" s="151"/>
      <c r="CN30" s="151"/>
      <c r="CO30" s="151"/>
      <c r="CP30" s="151"/>
      <c r="CQ30" s="151"/>
      <c r="CR30" s="151"/>
      <c r="CS30" s="152"/>
      <c r="CT30" s="153"/>
      <c r="CU30" s="154"/>
      <c r="CV30" s="154"/>
      <c r="CW30" s="154"/>
      <c r="CX30" s="154"/>
      <c r="CY30" s="154"/>
      <c r="CZ30" s="154"/>
      <c r="DA30" s="155"/>
      <c r="DB30" s="153"/>
      <c r="DC30" s="154"/>
      <c r="DD30" s="154"/>
      <c r="DE30" s="154"/>
      <c r="DF30" s="154"/>
      <c r="DG30" s="154"/>
      <c r="DH30" s="154"/>
      <c r="DI30" s="155"/>
    </row>
    <row r="31" spans="1:113" ht="13.5" customHeight="1" x14ac:dyDescent="0.15">
      <c r="A31" s="134"/>
      <c r="B31" s="156"/>
      <c r="DI31" s="157"/>
    </row>
    <row r="32" spans="1:113" ht="13.5" customHeight="1" x14ac:dyDescent="0.15">
      <c r="A32" s="134"/>
      <c r="B32" s="158"/>
      <c r="C32" s="134" t="s">
        <v>174</v>
      </c>
      <c r="D32" s="134"/>
      <c r="E32" s="134"/>
      <c r="U32" s="133" t="s">
        <v>175</v>
      </c>
      <c r="AM32" s="133" t="s">
        <v>176</v>
      </c>
      <c r="BE32" s="133" t="s">
        <v>177</v>
      </c>
      <c r="BW32" s="133" t="s">
        <v>178</v>
      </c>
      <c r="CO32" s="133" t="s">
        <v>179</v>
      </c>
      <c r="DI32" s="157"/>
    </row>
    <row r="33" spans="1:113" ht="13.5" customHeight="1" x14ac:dyDescent="0.15">
      <c r="A33" s="134"/>
      <c r="B33" s="158"/>
      <c r="C33" s="400" t="s">
        <v>180</v>
      </c>
      <c r="D33" s="400"/>
      <c r="E33" s="365" t="s">
        <v>181</v>
      </c>
      <c r="F33" s="365"/>
      <c r="G33" s="365"/>
      <c r="H33" s="365"/>
      <c r="I33" s="365"/>
      <c r="J33" s="365"/>
      <c r="K33" s="365"/>
      <c r="L33" s="365"/>
      <c r="M33" s="365"/>
      <c r="N33" s="365"/>
      <c r="O33" s="365"/>
      <c r="P33" s="365"/>
      <c r="Q33" s="365"/>
      <c r="R33" s="365"/>
      <c r="S33" s="365"/>
      <c r="T33" s="159"/>
      <c r="U33" s="400" t="s">
        <v>180</v>
      </c>
      <c r="V33" s="400"/>
      <c r="W33" s="365" t="s">
        <v>181</v>
      </c>
      <c r="X33" s="365"/>
      <c r="Y33" s="365"/>
      <c r="Z33" s="365"/>
      <c r="AA33" s="365"/>
      <c r="AB33" s="365"/>
      <c r="AC33" s="365"/>
      <c r="AD33" s="365"/>
      <c r="AE33" s="365"/>
      <c r="AF33" s="365"/>
      <c r="AG33" s="365"/>
      <c r="AH33" s="365"/>
      <c r="AI33" s="365"/>
      <c r="AJ33" s="365"/>
      <c r="AK33" s="365"/>
      <c r="AL33" s="159"/>
      <c r="AM33" s="400" t="s">
        <v>180</v>
      </c>
      <c r="AN33" s="400"/>
      <c r="AO33" s="365" t="s">
        <v>181</v>
      </c>
      <c r="AP33" s="365"/>
      <c r="AQ33" s="365"/>
      <c r="AR33" s="365"/>
      <c r="AS33" s="365"/>
      <c r="AT33" s="365"/>
      <c r="AU33" s="365"/>
      <c r="AV33" s="365"/>
      <c r="AW33" s="365"/>
      <c r="AX33" s="365"/>
      <c r="AY33" s="365"/>
      <c r="AZ33" s="365"/>
      <c r="BA33" s="365"/>
      <c r="BB33" s="365"/>
      <c r="BC33" s="365"/>
      <c r="BD33" s="160"/>
      <c r="BE33" s="365" t="s">
        <v>182</v>
      </c>
      <c r="BF33" s="365"/>
      <c r="BG33" s="365" t="s">
        <v>183</v>
      </c>
      <c r="BH33" s="365"/>
      <c r="BI33" s="365"/>
      <c r="BJ33" s="365"/>
      <c r="BK33" s="365"/>
      <c r="BL33" s="365"/>
      <c r="BM33" s="365"/>
      <c r="BN33" s="365"/>
      <c r="BO33" s="365"/>
      <c r="BP33" s="365"/>
      <c r="BQ33" s="365"/>
      <c r="BR33" s="365"/>
      <c r="BS33" s="365"/>
      <c r="BT33" s="365"/>
      <c r="BU33" s="365"/>
      <c r="BV33" s="160"/>
      <c r="BW33" s="400" t="s">
        <v>182</v>
      </c>
      <c r="BX33" s="400"/>
      <c r="BY33" s="365" t="s">
        <v>184</v>
      </c>
      <c r="BZ33" s="365"/>
      <c r="CA33" s="365"/>
      <c r="CB33" s="365"/>
      <c r="CC33" s="365"/>
      <c r="CD33" s="365"/>
      <c r="CE33" s="365"/>
      <c r="CF33" s="365"/>
      <c r="CG33" s="365"/>
      <c r="CH33" s="365"/>
      <c r="CI33" s="365"/>
      <c r="CJ33" s="365"/>
      <c r="CK33" s="365"/>
      <c r="CL33" s="365"/>
      <c r="CM33" s="365"/>
      <c r="CN33" s="159"/>
      <c r="CO33" s="400" t="s">
        <v>180</v>
      </c>
      <c r="CP33" s="400"/>
      <c r="CQ33" s="365" t="s">
        <v>185</v>
      </c>
      <c r="CR33" s="365"/>
      <c r="CS33" s="365"/>
      <c r="CT33" s="365"/>
      <c r="CU33" s="365"/>
      <c r="CV33" s="365"/>
      <c r="CW33" s="365"/>
      <c r="CX33" s="365"/>
      <c r="CY33" s="365"/>
      <c r="CZ33" s="365"/>
      <c r="DA33" s="365"/>
      <c r="DB33" s="365"/>
      <c r="DC33" s="365"/>
      <c r="DD33" s="365"/>
      <c r="DE33" s="365"/>
      <c r="DF33" s="159"/>
      <c r="DG33" s="365" t="s">
        <v>186</v>
      </c>
      <c r="DH33" s="365"/>
      <c r="DI33" s="161"/>
    </row>
    <row r="34" spans="1:113" ht="32.25" customHeight="1" x14ac:dyDescent="0.15">
      <c r="A34" s="134"/>
      <c r="B34" s="158"/>
      <c r="C34" s="557">
        <f>IF(E34="","",1)</f>
        <v>1</v>
      </c>
      <c r="D34" s="557"/>
      <c r="E34" s="558" t="str">
        <f>IF('各会計、関係団体の財政状況及び健全化判断比率'!B7="","",'各会計、関係団体の財政状況及び健全化判断比率'!B7)</f>
        <v>一般会計</v>
      </c>
      <c r="F34" s="558"/>
      <c r="G34" s="558"/>
      <c r="H34" s="558"/>
      <c r="I34" s="558"/>
      <c r="J34" s="558"/>
      <c r="K34" s="558"/>
      <c r="L34" s="558"/>
      <c r="M34" s="558"/>
      <c r="N34" s="558"/>
      <c r="O34" s="558"/>
      <c r="P34" s="558"/>
      <c r="Q34" s="558"/>
      <c r="R34" s="558"/>
      <c r="S34" s="558"/>
      <c r="T34" s="134"/>
      <c r="U34" s="557">
        <f>IF(W34="","",MAX(C34:D43)+1)</f>
        <v>3</v>
      </c>
      <c r="V34" s="557"/>
      <c r="W34" s="558" t="str">
        <f>IF('各会計、関係団体の財政状況及び健全化判断比率'!B28="","",'各会計、関係団体の財政状況及び健全化判断比率'!B28)</f>
        <v>旭市国民健康保険事業特別会計（事業）</v>
      </c>
      <c r="X34" s="558"/>
      <c r="Y34" s="558"/>
      <c r="Z34" s="558"/>
      <c r="AA34" s="558"/>
      <c r="AB34" s="558"/>
      <c r="AC34" s="558"/>
      <c r="AD34" s="558"/>
      <c r="AE34" s="558"/>
      <c r="AF34" s="558"/>
      <c r="AG34" s="558"/>
      <c r="AH34" s="558"/>
      <c r="AI34" s="558"/>
      <c r="AJ34" s="558"/>
      <c r="AK34" s="558"/>
      <c r="AL34" s="134"/>
      <c r="AM34" s="557">
        <f>IF(AO34="","",MAX(C34:D43,U34:V43)+1)</f>
        <v>7</v>
      </c>
      <c r="AN34" s="557"/>
      <c r="AO34" s="558" t="str">
        <f>IF('各会計、関係団体の財政状況及び健全化判断比率'!B32="","",'各会計、関係団体の財政状況及び健全化判断比率'!B32)</f>
        <v>旭市水道事業会計</v>
      </c>
      <c r="AP34" s="558"/>
      <c r="AQ34" s="558"/>
      <c r="AR34" s="558"/>
      <c r="AS34" s="558"/>
      <c r="AT34" s="558"/>
      <c r="AU34" s="558"/>
      <c r="AV34" s="558"/>
      <c r="AW34" s="558"/>
      <c r="AX34" s="558"/>
      <c r="AY34" s="558"/>
      <c r="AZ34" s="558"/>
      <c r="BA34" s="558"/>
      <c r="BB34" s="558"/>
      <c r="BC34" s="558"/>
      <c r="BD34" s="134"/>
      <c r="BE34" s="557">
        <f>IF(BG34="","",MAX(C34:D43,U34:V43,AM34:AN43)+1)</f>
        <v>8</v>
      </c>
      <c r="BF34" s="557"/>
      <c r="BG34" s="558" t="str">
        <f>IF('各会計、関係団体の財政状況及び健全化判断比率'!B33="","",'各会計、関係団体の財政状況及び健全化判断比率'!B33)</f>
        <v>旭市下水道事業特別会計</v>
      </c>
      <c r="BH34" s="558"/>
      <c r="BI34" s="558"/>
      <c r="BJ34" s="558"/>
      <c r="BK34" s="558"/>
      <c r="BL34" s="558"/>
      <c r="BM34" s="558"/>
      <c r="BN34" s="558"/>
      <c r="BO34" s="558"/>
      <c r="BP34" s="558"/>
      <c r="BQ34" s="558"/>
      <c r="BR34" s="558"/>
      <c r="BS34" s="558"/>
      <c r="BT34" s="558"/>
      <c r="BU34" s="558"/>
      <c r="BV34" s="134"/>
      <c r="BW34" s="557">
        <f>IF(BY34="","",MAX(C34:D43,U34:V43,AM34:AN43,BE34:BF43)+1)</f>
        <v>10</v>
      </c>
      <c r="BX34" s="557"/>
      <c r="BY34" s="558" t="str">
        <f>IF('各会計、関係団体の財政状況及び健全化判断比率'!B68="","",'各会計、関係団体の財政状況及び健全化判断比率'!B68)</f>
        <v>東総衛生組合（一般会計）</v>
      </c>
      <c r="BZ34" s="558"/>
      <c r="CA34" s="558"/>
      <c r="CB34" s="558"/>
      <c r="CC34" s="558"/>
      <c r="CD34" s="558"/>
      <c r="CE34" s="558"/>
      <c r="CF34" s="558"/>
      <c r="CG34" s="558"/>
      <c r="CH34" s="558"/>
      <c r="CI34" s="558"/>
      <c r="CJ34" s="558"/>
      <c r="CK34" s="558"/>
      <c r="CL34" s="558"/>
      <c r="CM34" s="558"/>
      <c r="CN34" s="134"/>
      <c r="CO34" s="557">
        <f>IF(CQ34="","",MAX(C34:D43,U34:V43,AM34:AN43,BE34:BF43,BW34:BX43)+1)</f>
        <v>20</v>
      </c>
      <c r="CP34" s="557"/>
      <c r="CQ34" s="558" t="str">
        <f>IF('各会計、関係団体の財政状況及び健全化判断比率'!BS7="","",'各会計、関係団体の財政状況及び健全化判断比率'!BS7)</f>
        <v>千葉県食肉公社</v>
      </c>
      <c r="CR34" s="558"/>
      <c r="CS34" s="558"/>
      <c r="CT34" s="558"/>
      <c r="CU34" s="558"/>
      <c r="CV34" s="558"/>
      <c r="CW34" s="558"/>
      <c r="CX34" s="558"/>
      <c r="CY34" s="558"/>
      <c r="CZ34" s="558"/>
      <c r="DA34" s="558"/>
      <c r="DB34" s="558"/>
      <c r="DC34" s="558"/>
      <c r="DD34" s="558"/>
      <c r="DE34" s="558"/>
      <c r="DG34" s="559" t="str">
        <f>IF('各会計、関係団体の財政状況及び健全化判断比率'!BR7="","",'各会計、関係団体の財政状況及び健全化判断比率'!BR7)</f>
        <v>○</v>
      </c>
      <c r="DH34" s="559"/>
      <c r="DI34" s="161"/>
    </row>
    <row r="35" spans="1:113" ht="32.25" customHeight="1" x14ac:dyDescent="0.15">
      <c r="A35" s="134"/>
      <c r="B35" s="158"/>
      <c r="C35" s="557">
        <f>IF(E35="","",C34+1)</f>
        <v>2</v>
      </c>
      <c r="D35" s="557"/>
      <c r="E35" s="558" t="str">
        <f>IF('各会計、関係団体の財政状況及び健全化判断比率'!B8="","",'各会計、関係団体の財政状況及び健全化判断比率'!B8)</f>
        <v>旭市病院事業債管理特別会計</v>
      </c>
      <c r="F35" s="558"/>
      <c r="G35" s="558"/>
      <c r="H35" s="558"/>
      <c r="I35" s="558"/>
      <c r="J35" s="558"/>
      <c r="K35" s="558"/>
      <c r="L35" s="558"/>
      <c r="M35" s="558"/>
      <c r="N35" s="558"/>
      <c r="O35" s="558"/>
      <c r="P35" s="558"/>
      <c r="Q35" s="558"/>
      <c r="R35" s="558"/>
      <c r="S35" s="558"/>
      <c r="T35" s="134"/>
      <c r="U35" s="557">
        <f>IF(W35="","",U34+1)</f>
        <v>4</v>
      </c>
      <c r="V35" s="557"/>
      <c r="W35" s="558" t="str">
        <f>IF('各会計、関係団体の財政状況及び健全化判断比率'!B29="","",'各会計、関係団体の財政状況及び健全化判断比率'!B29)</f>
        <v>旭市国民健康保険事業特別会計（施設）</v>
      </c>
      <c r="X35" s="558"/>
      <c r="Y35" s="558"/>
      <c r="Z35" s="558"/>
      <c r="AA35" s="558"/>
      <c r="AB35" s="558"/>
      <c r="AC35" s="558"/>
      <c r="AD35" s="558"/>
      <c r="AE35" s="558"/>
      <c r="AF35" s="558"/>
      <c r="AG35" s="558"/>
      <c r="AH35" s="558"/>
      <c r="AI35" s="558"/>
      <c r="AJ35" s="558"/>
      <c r="AK35" s="558"/>
      <c r="AL35" s="134"/>
      <c r="AM35" s="557" t="str">
        <f t="shared" ref="AM35:AM43" si="0">IF(AO35="","",AM34+1)</f>
        <v/>
      </c>
      <c r="AN35" s="557"/>
      <c r="AO35" s="558"/>
      <c r="AP35" s="558"/>
      <c r="AQ35" s="558"/>
      <c r="AR35" s="558"/>
      <c r="AS35" s="558"/>
      <c r="AT35" s="558"/>
      <c r="AU35" s="558"/>
      <c r="AV35" s="558"/>
      <c r="AW35" s="558"/>
      <c r="AX35" s="558"/>
      <c r="AY35" s="558"/>
      <c r="AZ35" s="558"/>
      <c r="BA35" s="558"/>
      <c r="BB35" s="558"/>
      <c r="BC35" s="558"/>
      <c r="BD35" s="134"/>
      <c r="BE35" s="557">
        <f t="shared" ref="BE35:BE43" si="1">IF(BG35="","",BE34+1)</f>
        <v>9</v>
      </c>
      <c r="BF35" s="557"/>
      <c r="BG35" s="558" t="str">
        <f>IF('各会計、関係団体の財政状況及び健全化判断比率'!B34="","",'各会計、関係団体の財政状況及び健全化判断比率'!B34)</f>
        <v>旭市農業集落排水事業特別会計</v>
      </c>
      <c r="BH35" s="558"/>
      <c r="BI35" s="558"/>
      <c r="BJ35" s="558"/>
      <c r="BK35" s="558"/>
      <c r="BL35" s="558"/>
      <c r="BM35" s="558"/>
      <c r="BN35" s="558"/>
      <c r="BO35" s="558"/>
      <c r="BP35" s="558"/>
      <c r="BQ35" s="558"/>
      <c r="BR35" s="558"/>
      <c r="BS35" s="558"/>
      <c r="BT35" s="558"/>
      <c r="BU35" s="558"/>
      <c r="BV35" s="134"/>
      <c r="BW35" s="557">
        <f t="shared" ref="BW35:BW43" si="2">IF(BY35="","",BW34+1)</f>
        <v>11</v>
      </c>
      <c r="BX35" s="557"/>
      <c r="BY35" s="558" t="str">
        <f>IF('各会計、関係団体の財政状況及び健全化判断比率'!B69="","",'各会計、関係団体の財政状況及び健全化判断比率'!B69)</f>
        <v>東総広域水道企業団（水道用水供給事業会計）</v>
      </c>
      <c r="BZ35" s="558"/>
      <c r="CA35" s="558"/>
      <c r="CB35" s="558"/>
      <c r="CC35" s="558"/>
      <c r="CD35" s="558"/>
      <c r="CE35" s="558"/>
      <c r="CF35" s="558"/>
      <c r="CG35" s="558"/>
      <c r="CH35" s="558"/>
      <c r="CI35" s="558"/>
      <c r="CJ35" s="558"/>
      <c r="CK35" s="558"/>
      <c r="CL35" s="558"/>
      <c r="CM35" s="558"/>
      <c r="CN35" s="134"/>
      <c r="CO35" s="557">
        <f t="shared" ref="CO35:CO43" si="3">IF(CQ35="","",CO34+1)</f>
        <v>21</v>
      </c>
      <c r="CP35" s="557"/>
      <c r="CQ35" s="558" t="str">
        <f>IF('各会計、関係団体の財政状況及び健全化判断比率'!BS8="","",'各会計、関係団体の財政状況及び健全化判断比率'!BS8)</f>
        <v>季楽里あさひ</v>
      </c>
      <c r="CR35" s="558"/>
      <c r="CS35" s="558"/>
      <c r="CT35" s="558"/>
      <c r="CU35" s="558"/>
      <c r="CV35" s="558"/>
      <c r="CW35" s="558"/>
      <c r="CX35" s="558"/>
      <c r="CY35" s="558"/>
      <c r="CZ35" s="558"/>
      <c r="DA35" s="558"/>
      <c r="DB35" s="558"/>
      <c r="DC35" s="558"/>
      <c r="DD35" s="558"/>
      <c r="DE35" s="558"/>
      <c r="DG35" s="559" t="str">
        <f>IF('各会計、関係団体の財政状況及び健全化判断比率'!BR8="","",'各会計、関係団体の財政状況及び健全化判断比率'!BR8)</f>
        <v/>
      </c>
      <c r="DH35" s="559"/>
      <c r="DI35" s="161"/>
    </row>
    <row r="36" spans="1:113" ht="32.25" customHeight="1" x14ac:dyDescent="0.15">
      <c r="A36" s="134"/>
      <c r="B36" s="158"/>
      <c r="C36" s="557" t="str">
        <f>IF(E36="","",C35+1)</f>
        <v/>
      </c>
      <c r="D36" s="557"/>
      <c r="E36" s="558" t="str">
        <f>IF('各会計、関係団体の財政状況及び健全化判断比率'!B9="","",'各会計、関係団体の財政状況及び健全化判断比率'!B9)</f>
        <v/>
      </c>
      <c r="F36" s="558"/>
      <c r="G36" s="558"/>
      <c r="H36" s="558"/>
      <c r="I36" s="558"/>
      <c r="J36" s="558"/>
      <c r="K36" s="558"/>
      <c r="L36" s="558"/>
      <c r="M36" s="558"/>
      <c r="N36" s="558"/>
      <c r="O36" s="558"/>
      <c r="P36" s="558"/>
      <c r="Q36" s="558"/>
      <c r="R36" s="558"/>
      <c r="S36" s="558"/>
      <c r="T36" s="134"/>
      <c r="U36" s="557">
        <f t="shared" ref="U36:U43" si="4">IF(W36="","",U35+1)</f>
        <v>5</v>
      </c>
      <c r="V36" s="557"/>
      <c r="W36" s="558" t="str">
        <f>IF('各会計、関係団体の財政状況及び健全化判断比率'!B30="","",'各会計、関係団体の財政状況及び健全化判断比率'!B30)</f>
        <v>旭市介護保険事業特別会計</v>
      </c>
      <c r="X36" s="558"/>
      <c r="Y36" s="558"/>
      <c r="Z36" s="558"/>
      <c r="AA36" s="558"/>
      <c r="AB36" s="558"/>
      <c r="AC36" s="558"/>
      <c r="AD36" s="558"/>
      <c r="AE36" s="558"/>
      <c r="AF36" s="558"/>
      <c r="AG36" s="558"/>
      <c r="AH36" s="558"/>
      <c r="AI36" s="558"/>
      <c r="AJ36" s="558"/>
      <c r="AK36" s="558"/>
      <c r="AL36" s="134"/>
      <c r="AM36" s="557" t="str">
        <f t="shared" si="0"/>
        <v/>
      </c>
      <c r="AN36" s="557"/>
      <c r="AO36" s="558"/>
      <c r="AP36" s="558"/>
      <c r="AQ36" s="558"/>
      <c r="AR36" s="558"/>
      <c r="AS36" s="558"/>
      <c r="AT36" s="558"/>
      <c r="AU36" s="558"/>
      <c r="AV36" s="558"/>
      <c r="AW36" s="558"/>
      <c r="AX36" s="558"/>
      <c r="AY36" s="558"/>
      <c r="AZ36" s="558"/>
      <c r="BA36" s="558"/>
      <c r="BB36" s="558"/>
      <c r="BC36" s="558"/>
      <c r="BD36" s="134"/>
      <c r="BE36" s="557" t="str">
        <f t="shared" si="1"/>
        <v/>
      </c>
      <c r="BF36" s="557"/>
      <c r="BG36" s="558"/>
      <c r="BH36" s="558"/>
      <c r="BI36" s="558"/>
      <c r="BJ36" s="558"/>
      <c r="BK36" s="558"/>
      <c r="BL36" s="558"/>
      <c r="BM36" s="558"/>
      <c r="BN36" s="558"/>
      <c r="BO36" s="558"/>
      <c r="BP36" s="558"/>
      <c r="BQ36" s="558"/>
      <c r="BR36" s="558"/>
      <c r="BS36" s="558"/>
      <c r="BT36" s="558"/>
      <c r="BU36" s="558"/>
      <c r="BV36" s="134"/>
      <c r="BW36" s="557">
        <f t="shared" si="2"/>
        <v>12</v>
      </c>
      <c r="BX36" s="557"/>
      <c r="BY36" s="558" t="str">
        <f>IF('各会計、関係団体の財政状況及び健全化判断比率'!B70="","",'各会計、関係団体の財政状況及び健全化判断比率'!B70)</f>
        <v>東総地区広域市町村圏事務組合（一般会計）</v>
      </c>
      <c r="BZ36" s="558"/>
      <c r="CA36" s="558"/>
      <c r="CB36" s="558"/>
      <c r="CC36" s="558"/>
      <c r="CD36" s="558"/>
      <c r="CE36" s="558"/>
      <c r="CF36" s="558"/>
      <c r="CG36" s="558"/>
      <c r="CH36" s="558"/>
      <c r="CI36" s="558"/>
      <c r="CJ36" s="558"/>
      <c r="CK36" s="558"/>
      <c r="CL36" s="558"/>
      <c r="CM36" s="558"/>
      <c r="CN36" s="134"/>
      <c r="CO36" s="557">
        <f t="shared" si="3"/>
        <v>22</v>
      </c>
      <c r="CP36" s="557"/>
      <c r="CQ36" s="558" t="str">
        <f>IF('各会計、関係団体の財政状況及び健全化判断比率'!BS9="","",'各会計、関係団体の財政状況及び健全化判断比率'!BS9)</f>
        <v>総合病院国保旭中央病院</v>
      </c>
      <c r="CR36" s="558"/>
      <c r="CS36" s="558"/>
      <c r="CT36" s="558"/>
      <c r="CU36" s="558"/>
      <c r="CV36" s="558"/>
      <c r="CW36" s="558"/>
      <c r="CX36" s="558"/>
      <c r="CY36" s="558"/>
      <c r="CZ36" s="558"/>
      <c r="DA36" s="558"/>
      <c r="DB36" s="558"/>
      <c r="DC36" s="558"/>
      <c r="DD36" s="558"/>
      <c r="DE36" s="558"/>
      <c r="DG36" s="559" t="str">
        <f>IF('各会計、関係団体の財政状況及び健全化判断比率'!BR9="","",'各会計、関係団体の財政状況及び健全化判断比率'!BR9)</f>
        <v>○</v>
      </c>
      <c r="DH36" s="559"/>
      <c r="DI36" s="161"/>
    </row>
    <row r="37" spans="1:113" ht="32.25" customHeight="1" x14ac:dyDescent="0.15">
      <c r="A37" s="134"/>
      <c r="B37" s="158"/>
      <c r="C37" s="557" t="str">
        <f>IF(E37="","",C36+1)</f>
        <v/>
      </c>
      <c r="D37" s="557"/>
      <c r="E37" s="558" t="str">
        <f>IF('各会計、関係団体の財政状況及び健全化判断比率'!B10="","",'各会計、関係団体の財政状況及び健全化判断比率'!B10)</f>
        <v/>
      </c>
      <c r="F37" s="558"/>
      <c r="G37" s="558"/>
      <c r="H37" s="558"/>
      <c r="I37" s="558"/>
      <c r="J37" s="558"/>
      <c r="K37" s="558"/>
      <c r="L37" s="558"/>
      <c r="M37" s="558"/>
      <c r="N37" s="558"/>
      <c r="O37" s="558"/>
      <c r="P37" s="558"/>
      <c r="Q37" s="558"/>
      <c r="R37" s="558"/>
      <c r="S37" s="558"/>
      <c r="T37" s="134"/>
      <c r="U37" s="557">
        <f t="shared" si="4"/>
        <v>6</v>
      </c>
      <c r="V37" s="557"/>
      <c r="W37" s="558" t="str">
        <f>IF('各会計、関係団体の財政状況及び健全化判断比率'!B31="","",'各会計、関係団体の財政状況及び健全化判断比率'!B31)</f>
        <v>旭市後期高齢者医療特別会計</v>
      </c>
      <c r="X37" s="558"/>
      <c r="Y37" s="558"/>
      <c r="Z37" s="558"/>
      <c r="AA37" s="558"/>
      <c r="AB37" s="558"/>
      <c r="AC37" s="558"/>
      <c r="AD37" s="558"/>
      <c r="AE37" s="558"/>
      <c r="AF37" s="558"/>
      <c r="AG37" s="558"/>
      <c r="AH37" s="558"/>
      <c r="AI37" s="558"/>
      <c r="AJ37" s="558"/>
      <c r="AK37" s="558"/>
      <c r="AL37" s="134"/>
      <c r="AM37" s="557" t="str">
        <f t="shared" si="0"/>
        <v/>
      </c>
      <c r="AN37" s="557"/>
      <c r="AO37" s="558"/>
      <c r="AP37" s="558"/>
      <c r="AQ37" s="558"/>
      <c r="AR37" s="558"/>
      <c r="AS37" s="558"/>
      <c r="AT37" s="558"/>
      <c r="AU37" s="558"/>
      <c r="AV37" s="558"/>
      <c r="AW37" s="558"/>
      <c r="AX37" s="558"/>
      <c r="AY37" s="558"/>
      <c r="AZ37" s="558"/>
      <c r="BA37" s="558"/>
      <c r="BB37" s="558"/>
      <c r="BC37" s="558"/>
      <c r="BD37" s="134"/>
      <c r="BE37" s="557" t="str">
        <f t="shared" si="1"/>
        <v/>
      </c>
      <c r="BF37" s="557"/>
      <c r="BG37" s="558"/>
      <c r="BH37" s="558"/>
      <c r="BI37" s="558"/>
      <c r="BJ37" s="558"/>
      <c r="BK37" s="558"/>
      <c r="BL37" s="558"/>
      <c r="BM37" s="558"/>
      <c r="BN37" s="558"/>
      <c r="BO37" s="558"/>
      <c r="BP37" s="558"/>
      <c r="BQ37" s="558"/>
      <c r="BR37" s="558"/>
      <c r="BS37" s="558"/>
      <c r="BT37" s="558"/>
      <c r="BU37" s="558"/>
      <c r="BV37" s="134"/>
      <c r="BW37" s="557">
        <f t="shared" si="2"/>
        <v>13</v>
      </c>
      <c r="BX37" s="557"/>
      <c r="BY37" s="558" t="str">
        <f>IF('各会計、関係団体の財政状況及び健全化判断比率'!B71="","",'各会計、関係団体の財政状況及び健全化判断比率'!B71)</f>
        <v>東総地区広域市町村圏事務組合（東総地区ふるさと市町村圏事業特別会計）</v>
      </c>
      <c r="BZ37" s="558"/>
      <c r="CA37" s="558"/>
      <c r="CB37" s="558"/>
      <c r="CC37" s="558"/>
      <c r="CD37" s="558"/>
      <c r="CE37" s="558"/>
      <c r="CF37" s="558"/>
      <c r="CG37" s="558"/>
      <c r="CH37" s="558"/>
      <c r="CI37" s="558"/>
      <c r="CJ37" s="558"/>
      <c r="CK37" s="558"/>
      <c r="CL37" s="558"/>
      <c r="CM37" s="558"/>
      <c r="CN37" s="134"/>
      <c r="CO37" s="557" t="str">
        <f t="shared" si="3"/>
        <v/>
      </c>
      <c r="CP37" s="557"/>
      <c r="CQ37" s="558" t="str">
        <f>IF('各会計、関係団体の財政状況及び健全化判断比率'!BS10="","",'各会計、関係団体の財政状況及び健全化判断比率'!BS10)</f>
        <v/>
      </c>
      <c r="CR37" s="558"/>
      <c r="CS37" s="558"/>
      <c r="CT37" s="558"/>
      <c r="CU37" s="558"/>
      <c r="CV37" s="558"/>
      <c r="CW37" s="558"/>
      <c r="CX37" s="558"/>
      <c r="CY37" s="558"/>
      <c r="CZ37" s="558"/>
      <c r="DA37" s="558"/>
      <c r="DB37" s="558"/>
      <c r="DC37" s="558"/>
      <c r="DD37" s="558"/>
      <c r="DE37" s="558"/>
      <c r="DG37" s="559" t="str">
        <f>IF('各会計、関係団体の財政状況及び健全化判断比率'!BR10="","",'各会計、関係団体の財政状況及び健全化判断比率'!BR10)</f>
        <v/>
      </c>
      <c r="DH37" s="559"/>
      <c r="DI37" s="161"/>
    </row>
    <row r="38" spans="1:113" ht="32.25" customHeight="1" x14ac:dyDescent="0.15">
      <c r="A38" s="134"/>
      <c r="B38" s="158"/>
      <c r="C38" s="557" t="str">
        <f t="shared" ref="C38:C43" si="5">IF(E38="","",C37+1)</f>
        <v/>
      </c>
      <c r="D38" s="557"/>
      <c r="E38" s="558" t="str">
        <f>IF('各会計、関係団体の財政状況及び健全化判断比率'!B11="","",'各会計、関係団体の財政状況及び健全化判断比率'!B11)</f>
        <v/>
      </c>
      <c r="F38" s="558"/>
      <c r="G38" s="558"/>
      <c r="H38" s="558"/>
      <c r="I38" s="558"/>
      <c r="J38" s="558"/>
      <c r="K38" s="558"/>
      <c r="L38" s="558"/>
      <c r="M38" s="558"/>
      <c r="N38" s="558"/>
      <c r="O38" s="558"/>
      <c r="P38" s="558"/>
      <c r="Q38" s="558"/>
      <c r="R38" s="558"/>
      <c r="S38" s="558"/>
      <c r="T38" s="134"/>
      <c r="U38" s="557" t="str">
        <f t="shared" si="4"/>
        <v/>
      </c>
      <c r="V38" s="557"/>
      <c r="W38" s="558"/>
      <c r="X38" s="558"/>
      <c r="Y38" s="558"/>
      <c r="Z38" s="558"/>
      <c r="AA38" s="558"/>
      <c r="AB38" s="558"/>
      <c r="AC38" s="558"/>
      <c r="AD38" s="558"/>
      <c r="AE38" s="558"/>
      <c r="AF38" s="558"/>
      <c r="AG38" s="558"/>
      <c r="AH38" s="558"/>
      <c r="AI38" s="558"/>
      <c r="AJ38" s="558"/>
      <c r="AK38" s="558"/>
      <c r="AL38" s="134"/>
      <c r="AM38" s="557" t="str">
        <f t="shared" si="0"/>
        <v/>
      </c>
      <c r="AN38" s="557"/>
      <c r="AO38" s="558"/>
      <c r="AP38" s="558"/>
      <c r="AQ38" s="558"/>
      <c r="AR38" s="558"/>
      <c r="AS38" s="558"/>
      <c r="AT38" s="558"/>
      <c r="AU38" s="558"/>
      <c r="AV38" s="558"/>
      <c r="AW38" s="558"/>
      <c r="AX38" s="558"/>
      <c r="AY38" s="558"/>
      <c r="AZ38" s="558"/>
      <c r="BA38" s="558"/>
      <c r="BB38" s="558"/>
      <c r="BC38" s="558"/>
      <c r="BD38" s="134"/>
      <c r="BE38" s="557" t="str">
        <f t="shared" si="1"/>
        <v/>
      </c>
      <c r="BF38" s="557"/>
      <c r="BG38" s="558"/>
      <c r="BH38" s="558"/>
      <c r="BI38" s="558"/>
      <c r="BJ38" s="558"/>
      <c r="BK38" s="558"/>
      <c r="BL38" s="558"/>
      <c r="BM38" s="558"/>
      <c r="BN38" s="558"/>
      <c r="BO38" s="558"/>
      <c r="BP38" s="558"/>
      <c r="BQ38" s="558"/>
      <c r="BR38" s="558"/>
      <c r="BS38" s="558"/>
      <c r="BT38" s="558"/>
      <c r="BU38" s="558"/>
      <c r="BV38" s="134"/>
      <c r="BW38" s="557">
        <f t="shared" si="2"/>
        <v>14</v>
      </c>
      <c r="BX38" s="557"/>
      <c r="BY38" s="558" t="str">
        <f>IF('各会計、関係団体の財政状況及び健全化判断比率'!B72="","",'各会計、関係団体の財政状況及び健全化判断比率'!B72)</f>
        <v>東総地区広域市町村圏事務組合（一般廃棄物処理事業特別会計）</v>
      </c>
      <c r="BZ38" s="558"/>
      <c r="CA38" s="558"/>
      <c r="CB38" s="558"/>
      <c r="CC38" s="558"/>
      <c r="CD38" s="558"/>
      <c r="CE38" s="558"/>
      <c r="CF38" s="558"/>
      <c r="CG38" s="558"/>
      <c r="CH38" s="558"/>
      <c r="CI38" s="558"/>
      <c r="CJ38" s="558"/>
      <c r="CK38" s="558"/>
      <c r="CL38" s="558"/>
      <c r="CM38" s="558"/>
      <c r="CN38" s="134"/>
      <c r="CO38" s="557" t="str">
        <f t="shared" si="3"/>
        <v/>
      </c>
      <c r="CP38" s="557"/>
      <c r="CQ38" s="558" t="str">
        <f>IF('各会計、関係団体の財政状況及び健全化判断比率'!BS11="","",'各会計、関係団体の財政状況及び健全化判断比率'!BS11)</f>
        <v/>
      </c>
      <c r="CR38" s="558"/>
      <c r="CS38" s="558"/>
      <c r="CT38" s="558"/>
      <c r="CU38" s="558"/>
      <c r="CV38" s="558"/>
      <c r="CW38" s="558"/>
      <c r="CX38" s="558"/>
      <c r="CY38" s="558"/>
      <c r="CZ38" s="558"/>
      <c r="DA38" s="558"/>
      <c r="DB38" s="558"/>
      <c r="DC38" s="558"/>
      <c r="DD38" s="558"/>
      <c r="DE38" s="558"/>
      <c r="DG38" s="559" t="str">
        <f>IF('各会計、関係団体の財政状況及び健全化判断比率'!BR11="","",'各会計、関係団体の財政状況及び健全化判断比率'!BR11)</f>
        <v/>
      </c>
      <c r="DH38" s="559"/>
      <c r="DI38" s="161"/>
    </row>
    <row r="39" spans="1:113" ht="32.25" customHeight="1" x14ac:dyDescent="0.15">
      <c r="A39" s="134"/>
      <c r="B39" s="158"/>
      <c r="C39" s="557" t="str">
        <f t="shared" si="5"/>
        <v/>
      </c>
      <c r="D39" s="557"/>
      <c r="E39" s="558" t="str">
        <f>IF('各会計、関係団体の財政状況及び健全化判断比率'!B12="","",'各会計、関係団体の財政状況及び健全化判断比率'!B12)</f>
        <v/>
      </c>
      <c r="F39" s="558"/>
      <c r="G39" s="558"/>
      <c r="H39" s="558"/>
      <c r="I39" s="558"/>
      <c r="J39" s="558"/>
      <c r="K39" s="558"/>
      <c r="L39" s="558"/>
      <c r="M39" s="558"/>
      <c r="N39" s="558"/>
      <c r="O39" s="558"/>
      <c r="P39" s="558"/>
      <c r="Q39" s="558"/>
      <c r="R39" s="558"/>
      <c r="S39" s="558"/>
      <c r="T39" s="134"/>
      <c r="U39" s="557" t="str">
        <f t="shared" si="4"/>
        <v/>
      </c>
      <c r="V39" s="557"/>
      <c r="W39" s="558"/>
      <c r="X39" s="558"/>
      <c r="Y39" s="558"/>
      <c r="Z39" s="558"/>
      <c r="AA39" s="558"/>
      <c r="AB39" s="558"/>
      <c r="AC39" s="558"/>
      <c r="AD39" s="558"/>
      <c r="AE39" s="558"/>
      <c r="AF39" s="558"/>
      <c r="AG39" s="558"/>
      <c r="AH39" s="558"/>
      <c r="AI39" s="558"/>
      <c r="AJ39" s="558"/>
      <c r="AK39" s="558"/>
      <c r="AL39" s="134"/>
      <c r="AM39" s="557" t="str">
        <f t="shared" si="0"/>
        <v/>
      </c>
      <c r="AN39" s="557"/>
      <c r="AO39" s="558"/>
      <c r="AP39" s="558"/>
      <c r="AQ39" s="558"/>
      <c r="AR39" s="558"/>
      <c r="AS39" s="558"/>
      <c r="AT39" s="558"/>
      <c r="AU39" s="558"/>
      <c r="AV39" s="558"/>
      <c r="AW39" s="558"/>
      <c r="AX39" s="558"/>
      <c r="AY39" s="558"/>
      <c r="AZ39" s="558"/>
      <c r="BA39" s="558"/>
      <c r="BB39" s="558"/>
      <c r="BC39" s="558"/>
      <c r="BD39" s="134"/>
      <c r="BE39" s="557" t="str">
        <f t="shared" si="1"/>
        <v/>
      </c>
      <c r="BF39" s="557"/>
      <c r="BG39" s="558"/>
      <c r="BH39" s="558"/>
      <c r="BI39" s="558"/>
      <c r="BJ39" s="558"/>
      <c r="BK39" s="558"/>
      <c r="BL39" s="558"/>
      <c r="BM39" s="558"/>
      <c r="BN39" s="558"/>
      <c r="BO39" s="558"/>
      <c r="BP39" s="558"/>
      <c r="BQ39" s="558"/>
      <c r="BR39" s="558"/>
      <c r="BS39" s="558"/>
      <c r="BT39" s="558"/>
      <c r="BU39" s="558"/>
      <c r="BV39" s="134"/>
      <c r="BW39" s="557">
        <f t="shared" si="2"/>
        <v>15</v>
      </c>
      <c r="BX39" s="557"/>
      <c r="BY39" s="558" t="str">
        <f>IF('各会計、関係団体の財政状況及び健全化判断比率'!B73="","",'各会計、関係団体の財政状況及び健全化判断比率'!B73)</f>
        <v>千葉県市町村総合事務組合（一般会計）</v>
      </c>
      <c r="BZ39" s="558"/>
      <c r="CA39" s="558"/>
      <c r="CB39" s="558"/>
      <c r="CC39" s="558"/>
      <c r="CD39" s="558"/>
      <c r="CE39" s="558"/>
      <c r="CF39" s="558"/>
      <c r="CG39" s="558"/>
      <c r="CH39" s="558"/>
      <c r="CI39" s="558"/>
      <c r="CJ39" s="558"/>
      <c r="CK39" s="558"/>
      <c r="CL39" s="558"/>
      <c r="CM39" s="558"/>
      <c r="CN39" s="134"/>
      <c r="CO39" s="557" t="str">
        <f t="shared" si="3"/>
        <v/>
      </c>
      <c r="CP39" s="557"/>
      <c r="CQ39" s="558" t="str">
        <f>IF('各会計、関係団体の財政状況及び健全化判断比率'!BS12="","",'各会計、関係団体の財政状況及び健全化判断比率'!BS12)</f>
        <v/>
      </c>
      <c r="CR39" s="558"/>
      <c r="CS39" s="558"/>
      <c r="CT39" s="558"/>
      <c r="CU39" s="558"/>
      <c r="CV39" s="558"/>
      <c r="CW39" s="558"/>
      <c r="CX39" s="558"/>
      <c r="CY39" s="558"/>
      <c r="CZ39" s="558"/>
      <c r="DA39" s="558"/>
      <c r="DB39" s="558"/>
      <c r="DC39" s="558"/>
      <c r="DD39" s="558"/>
      <c r="DE39" s="558"/>
      <c r="DG39" s="559" t="str">
        <f>IF('各会計、関係団体の財政状況及び健全化判断比率'!BR12="","",'各会計、関係団体の財政状況及び健全化判断比率'!BR12)</f>
        <v/>
      </c>
      <c r="DH39" s="559"/>
      <c r="DI39" s="161"/>
    </row>
    <row r="40" spans="1:113" ht="32.25" customHeight="1" x14ac:dyDescent="0.15">
      <c r="A40" s="134"/>
      <c r="B40" s="158"/>
      <c r="C40" s="557" t="str">
        <f t="shared" si="5"/>
        <v/>
      </c>
      <c r="D40" s="557"/>
      <c r="E40" s="558" t="str">
        <f>IF('各会計、関係団体の財政状況及び健全化判断比率'!B13="","",'各会計、関係団体の財政状況及び健全化判断比率'!B13)</f>
        <v/>
      </c>
      <c r="F40" s="558"/>
      <c r="G40" s="558"/>
      <c r="H40" s="558"/>
      <c r="I40" s="558"/>
      <c r="J40" s="558"/>
      <c r="K40" s="558"/>
      <c r="L40" s="558"/>
      <c r="M40" s="558"/>
      <c r="N40" s="558"/>
      <c r="O40" s="558"/>
      <c r="P40" s="558"/>
      <c r="Q40" s="558"/>
      <c r="R40" s="558"/>
      <c r="S40" s="558"/>
      <c r="T40" s="134"/>
      <c r="U40" s="557" t="str">
        <f t="shared" si="4"/>
        <v/>
      </c>
      <c r="V40" s="557"/>
      <c r="W40" s="558"/>
      <c r="X40" s="558"/>
      <c r="Y40" s="558"/>
      <c r="Z40" s="558"/>
      <c r="AA40" s="558"/>
      <c r="AB40" s="558"/>
      <c r="AC40" s="558"/>
      <c r="AD40" s="558"/>
      <c r="AE40" s="558"/>
      <c r="AF40" s="558"/>
      <c r="AG40" s="558"/>
      <c r="AH40" s="558"/>
      <c r="AI40" s="558"/>
      <c r="AJ40" s="558"/>
      <c r="AK40" s="558"/>
      <c r="AL40" s="134"/>
      <c r="AM40" s="557" t="str">
        <f t="shared" si="0"/>
        <v/>
      </c>
      <c r="AN40" s="557"/>
      <c r="AO40" s="558"/>
      <c r="AP40" s="558"/>
      <c r="AQ40" s="558"/>
      <c r="AR40" s="558"/>
      <c r="AS40" s="558"/>
      <c r="AT40" s="558"/>
      <c r="AU40" s="558"/>
      <c r="AV40" s="558"/>
      <c r="AW40" s="558"/>
      <c r="AX40" s="558"/>
      <c r="AY40" s="558"/>
      <c r="AZ40" s="558"/>
      <c r="BA40" s="558"/>
      <c r="BB40" s="558"/>
      <c r="BC40" s="558"/>
      <c r="BD40" s="134"/>
      <c r="BE40" s="557" t="str">
        <f t="shared" si="1"/>
        <v/>
      </c>
      <c r="BF40" s="557"/>
      <c r="BG40" s="558"/>
      <c r="BH40" s="558"/>
      <c r="BI40" s="558"/>
      <c r="BJ40" s="558"/>
      <c r="BK40" s="558"/>
      <c r="BL40" s="558"/>
      <c r="BM40" s="558"/>
      <c r="BN40" s="558"/>
      <c r="BO40" s="558"/>
      <c r="BP40" s="558"/>
      <c r="BQ40" s="558"/>
      <c r="BR40" s="558"/>
      <c r="BS40" s="558"/>
      <c r="BT40" s="558"/>
      <c r="BU40" s="558"/>
      <c r="BV40" s="134"/>
      <c r="BW40" s="557">
        <f t="shared" si="2"/>
        <v>16</v>
      </c>
      <c r="BX40" s="557"/>
      <c r="BY40" s="558" t="str">
        <f>IF('各会計、関係団体の財政状況及び健全化判断比率'!B74="","",'各会計、関係団体の財政状況及び健全化判断比率'!B74)</f>
        <v>千葉県市町村総合事務組合（千葉県自治会館管理運営特別会計）</v>
      </c>
      <c r="BZ40" s="558"/>
      <c r="CA40" s="558"/>
      <c r="CB40" s="558"/>
      <c r="CC40" s="558"/>
      <c r="CD40" s="558"/>
      <c r="CE40" s="558"/>
      <c r="CF40" s="558"/>
      <c r="CG40" s="558"/>
      <c r="CH40" s="558"/>
      <c r="CI40" s="558"/>
      <c r="CJ40" s="558"/>
      <c r="CK40" s="558"/>
      <c r="CL40" s="558"/>
      <c r="CM40" s="558"/>
      <c r="CN40" s="134"/>
      <c r="CO40" s="557" t="str">
        <f t="shared" si="3"/>
        <v/>
      </c>
      <c r="CP40" s="557"/>
      <c r="CQ40" s="558" t="str">
        <f>IF('各会計、関係団体の財政状況及び健全化判断比率'!BS13="","",'各会計、関係団体の財政状況及び健全化判断比率'!BS13)</f>
        <v/>
      </c>
      <c r="CR40" s="558"/>
      <c r="CS40" s="558"/>
      <c r="CT40" s="558"/>
      <c r="CU40" s="558"/>
      <c r="CV40" s="558"/>
      <c r="CW40" s="558"/>
      <c r="CX40" s="558"/>
      <c r="CY40" s="558"/>
      <c r="CZ40" s="558"/>
      <c r="DA40" s="558"/>
      <c r="DB40" s="558"/>
      <c r="DC40" s="558"/>
      <c r="DD40" s="558"/>
      <c r="DE40" s="558"/>
      <c r="DG40" s="559" t="str">
        <f>IF('各会計、関係団体の財政状況及び健全化判断比率'!BR13="","",'各会計、関係団体の財政状況及び健全化判断比率'!BR13)</f>
        <v/>
      </c>
      <c r="DH40" s="559"/>
      <c r="DI40" s="161"/>
    </row>
    <row r="41" spans="1:113" ht="32.25" customHeight="1" x14ac:dyDescent="0.15">
      <c r="A41" s="134"/>
      <c r="B41" s="158"/>
      <c r="C41" s="557" t="str">
        <f t="shared" si="5"/>
        <v/>
      </c>
      <c r="D41" s="557"/>
      <c r="E41" s="558" t="str">
        <f>IF('各会計、関係団体の財政状況及び健全化判断比率'!B14="","",'各会計、関係団体の財政状況及び健全化判断比率'!B14)</f>
        <v/>
      </c>
      <c r="F41" s="558"/>
      <c r="G41" s="558"/>
      <c r="H41" s="558"/>
      <c r="I41" s="558"/>
      <c r="J41" s="558"/>
      <c r="K41" s="558"/>
      <c r="L41" s="558"/>
      <c r="M41" s="558"/>
      <c r="N41" s="558"/>
      <c r="O41" s="558"/>
      <c r="P41" s="558"/>
      <c r="Q41" s="558"/>
      <c r="R41" s="558"/>
      <c r="S41" s="558"/>
      <c r="T41" s="134"/>
      <c r="U41" s="557" t="str">
        <f t="shared" si="4"/>
        <v/>
      </c>
      <c r="V41" s="557"/>
      <c r="W41" s="558"/>
      <c r="X41" s="558"/>
      <c r="Y41" s="558"/>
      <c r="Z41" s="558"/>
      <c r="AA41" s="558"/>
      <c r="AB41" s="558"/>
      <c r="AC41" s="558"/>
      <c r="AD41" s="558"/>
      <c r="AE41" s="558"/>
      <c r="AF41" s="558"/>
      <c r="AG41" s="558"/>
      <c r="AH41" s="558"/>
      <c r="AI41" s="558"/>
      <c r="AJ41" s="558"/>
      <c r="AK41" s="558"/>
      <c r="AL41" s="134"/>
      <c r="AM41" s="557" t="str">
        <f t="shared" si="0"/>
        <v/>
      </c>
      <c r="AN41" s="557"/>
      <c r="AO41" s="558"/>
      <c r="AP41" s="558"/>
      <c r="AQ41" s="558"/>
      <c r="AR41" s="558"/>
      <c r="AS41" s="558"/>
      <c r="AT41" s="558"/>
      <c r="AU41" s="558"/>
      <c r="AV41" s="558"/>
      <c r="AW41" s="558"/>
      <c r="AX41" s="558"/>
      <c r="AY41" s="558"/>
      <c r="AZ41" s="558"/>
      <c r="BA41" s="558"/>
      <c r="BB41" s="558"/>
      <c r="BC41" s="558"/>
      <c r="BD41" s="134"/>
      <c r="BE41" s="557" t="str">
        <f t="shared" si="1"/>
        <v/>
      </c>
      <c r="BF41" s="557"/>
      <c r="BG41" s="558"/>
      <c r="BH41" s="558"/>
      <c r="BI41" s="558"/>
      <c r="BJ41" s="558"/>
      <c r="BK41" s="558"/>
      <c r="BL41" s="558"/>
      <c r="BM41" s="558"/>
      <c r="BN41" s="558"/>
      <c r="BO41" s="558"/>
      <c r="BP41" s="558"/>
      <c r="BQ41" s="558"/>
      <c r="BR41" s="558"/>
      <c r="BS41" s="558"/>
      <c r="BT41" s="558"/>
      <c r="BU41" s="558"/>
      <c r="BV41" s="134"/>
      <c r="BW41" s="557">
        <f t="shared" si="2"/>
        <v>17</v>
      </c>
      <c r="BX41" s="557"/>
      <c r="BY41" s="558" t="str">
        <f>IF('各会計、関係団体の財政状況及び健全化判断比率'!B75="","",'各会計、関係団体の財政状況及び健全化判断比率'!B75)</f>
        <v>千葉県市町村総合事務組合（千葉県自治研修センター特別会計）</v>
      </c>
      <c r="BZ41" s="558"/>
      <c r="CA41" s="558"/>
      <c r="CB41" s="558"/>
      <c r="CC41" s="558"/>
      <c r="CD41" s="558"/>
      <c r="CE41" s="558"/>
      <c r="CF41" s="558"/>
      <c r="CG41" s="558"/>
      <c r="CH41" s="558"/>
      <c r="CI41" s="558"/>
      <c r="CJ41" s="558"/>
      <c r="CK41" s="558"/>
      <c r="CL41" s="558"/>
      <c r="CM41" s="558"/>
      <c r="CN41" s="134"/>
      <c r="CO41" s="557" t="str">
        <f t="shared" si="3"/>
        <v/>
      </c>
      <c r="CP41" s="557"/>
      <c r="CQ41" s="558" t="str">
        <f>IF('各会計、関係団体の財政状況及び健全化判断比率'!BS14="","",'各会計、関係団体の財政状況及び健全化判断比率'!BS14)</f>
        <v/>
      </c>
      <c r="CR41" s="558"/>
      <c r="CS41" s="558"/>
      <c r="CT41" s="558"/>
      <c r="CU41" s="558"/>
      <c r="CV41" s="558"/>
      <c r="CW41" s="558"/>
      <c r="CX41" s="558"/>
      <c r="CY41" s="558"/>
      <c r="CZ41" s="558"/>
      <c r="DA41" s="558"/>
      <c r="DB41" s="558"/>
      <c r="DC41" s="558"/>
      <c r="DD41" s="558"/>
      <c r="DE41" s="558"/>
      <c r="DG41" s="559" t="str">
        <f>IF('各会計、関係団体の財政状況及び健全化判断比率'!BR14="","",'各会計、関係団体の財政状況及び健全化判断比率'!BR14)</f>
        <v/>
      </c>
      <c r="DH41" s="559"/>
      <c r="DI41" s="161"/>
    </row>
    <row r="42" spans="1:113" ht="32.25" customHeight="1" x14ac:dyDescent="0.15">
      <c r="B42" s="158"/>
      <c r="C42" s="557" t="str">
        <f t="shared" si="5"/>
        <v/>
      </c>
      <c r="D42" s="557"/>
      <c r="E42" s="558" t="str">
        <f>IF('各会計、関係団体の財政状況及び健全化判断比率'!B15="","",'各会計、関係団体の財政状況及び健全化判断比率'!B15)</f>
        <v/>
      </c>
      <c r="F42" s="558"/>
      <c r="G42" s="558"/>
      <c r="H42" s="558"/>
      <c r="I42" s="558"/>
      <c r="J42" s="558"/>
      <c r="K42" s="558"/>
      <c r="L42" s="558"/>
      <c r="M42" s="558"/>
      <c r="N42" s="558"/>
      <c r="O42" s="558"/>
      <c r="P42" s="558"/>
      <c r="Q42" s="558"/>
      <c r="R42" s="558"/>
      <c r="S42" s="558"/>
      <c r="T42" s="134"/>
      <c r="U42" s="557" t="str">
        <f t="shared" si="4"/>
        <v/>
      </c>
      <c r="V42" s="557"/>
      <c r="W42" s="558"/>
      <c r="X42" s="558"/>
      <c r="Y42" s="558"/>
      <c r="Z42" s="558"/>
      <c r="AA42" s="558"/>
      <c r="AB42" s="558"/>
      <c r="AC42" s="558"/>
      <c r="AD42" s="558"/>
      <c r="AE42" s="558"/>
      <c r="AF42" s="558"/>
      <c r="AG42" s="558"/>
      <c r="AH42" s="558"/>
      <c r="AI42" s="558"/>
      <c r="AJ42" s="558"/>
      <c r="AK42" s="558"/>
      <c r="AL42" s="134"/>
      <c r="AM42" s="557" t="str">
        <f t="shared" si="0"/>
        <v/>
      </c>
      <c r="AN42" s="557"/>
      <c r="AO42" s="558"/>
      <c r="AP42" s="558"/>
      <c r="AQ42" s="558"/>
      <c r="AR42" s="558"/>
      <c r="AS42" s="558"/>
      <c r="AT42" s="558"/>
      <c r="AU42" s="558"/>
      <c r="AV42" s="558"/>
      <c r="AW42" s="558"/>
      <c r="AX42" s="558"/>
      <c r="AY42" s="558"/>
      <c r="AZ42" s="558"/>
      <c r="BA42" s="558"/>
      <c r="BB42" s="558"/>
      <c r="BC42" s="558"/>
      <c r="BD42" s="134"/>
      <c r="BE42" s="557" t="str">
        <f t="shared" si="1"/>
        <v/>
      </c>
      <c r="BF42" s="557"/>
      <c r="BG42" s="558"/>
      <c r="BH42" s="558"/>
      <c r="BI42" s="558"/>
      <c r="BJ42" s="558"/>
      <c r="BK42" s="558"/>
      <c r="BL42" s="558"/>
      <c r="BM42" s="558"/>
      <c r="BN42" s="558"/>
      <c r="BO42" s="558"/>
      <c r="BP42" s="558"/>
      <c r="BQ42" s="558"/>
      <c r="BR42" s="558"/>
      <c r="BS42" s="558"/>
      <c r="BT42" s="558"/>
      <c r="BU42" s="558"/>
      <c r="BV42" s="134"/>
      <c r="BW42" s="557">
        <f t="shared" si="2"/>
        <v>18</v>
      </c>
      <c r="BX42" s="557"/>
      <c r="BY42" s="558" t="str">
        <f>IF('各会計、関係団体の財政状況及び健全化判断比率'!B76="","",'各会計、関係団体の財政状況及び健全化判断比率'!B76)</f>
        <v>千葉県市町村総合事務組合（千葉県市町村交通災害共済特別会計）</v>
      </c>
      <c r="BZ42" s="558"/>
      <c r="CA42" s="558"/>
      <c r="CB42" s="558"/>
      <c r="CC42" s="558"/>
      <c r="CD42" s="558"/>
      <c r="CE42" s="558"/>
      <c r="CF42" s="558"/>
      <c r="CG42" s="558"/>
      <c r="CH42" s="558"/>
      <c r="CI42" s="558"/>
      <c r="CJ42" s="558"/>
      <c r="CK42" s="558"/>
      <c r="CL42" s="558"/>
      <c r="CM42" s="558"/>
      <c r="CN42" s="134"/>
      <c r="CO42" s="557" t="str">
        <f t="shared" si="3"/>
        <v/>
      </c>
      <c r="CP42" s="557"/>
      <c r="CQ42" s="558" t="str">
        <f>IF('各会計、関係団体の財政状況及び健全化判断比率'!BS15="","",'各会計、関係団体の財政状況及び健全化判断比率'!BS15)</f>
        <v/>
      </c>
      <c r="CR42" s="558"/>
      <c r="CS42" s="558"/>
      <c r="CT42" s="558"/>
      <c r="CU42" s="558"/>
      <c r="CV42" s="558"/>
      <c r="CW42" s="558"/>
      <c r="CX42" s="558"/>
      <c r="CY42" s="558"/>
      <c r="CZ42" s="558"/>
      <c r="DA42" s="558"/>
      <c r="DB42" s="558"/>
      <c r="DC42" s="558"/>
      <c r="DD42" s="558"/>
      <c r="DE42" s="558"/>
      <c r="DG42" s="559" t="str">
        <f>IF('各会計、関係団体の財政状況及び健全化判断比率'!BR15="","",'各会計、関係団体の財政状況及び健全化判断比率'!BR15)</f>
        <v/>
      </c>
      <c r="DH42" s="559"/>
      <c r="DI42" s="161"/>
    </row>
    <row r="43" spans="1:113" ht="32.25" customHeight="1" x14ac:dyDescent="0.15">
      <c r="B43" s="158"/>
      <c r="C43" s="557" t="str">
        <f t="shared" si="5"/>
        <v/>
      </c>
      <c r="D43" s="557"/>
      <c r="E43" s="558" t="str">
        <f>IF('各会計、関係団体の財政状況及び健全化判断比率'!B16="","",'各会計、関係団体の財政状況及び健全化判断比率'!B16)</f>
        <v/>
      </c>
      <c r="F43" s="558"/>
      <c r="G43" s="558"/>
      <c r="H43" s="558"/>
      <c r="I43" s="558"/>
      <c r="J43" s="558"/>
      <c r="K43" s="558"/>
      <c r="L43" s="558"/>
      <c r="M43" s="558"/>
      <c r="N43" s="558"/>
      <c r="O43" s="558"/>
      <c r="P43" s="558"/>
      <c r="Q43" s="558"/>
      <c r="R43" s="558"/>
      <c r="S43" s="558"/>
      <c r="T43" s="134"/>
      <c r="U43" s="557" t="str">
        <f t="shared" si="4"/>
        <v/>
      </c>
      <c r="V43" s="557"/>
      <c r="W43" s="558"/>
      <c r="X43" s="558"/>
      <c r="Y43" s="558"/>
      <c r="Z43" s="558"/>
      <c r="AA43" s="558"/>
      <c r="AB43" s="558"/>
      <c r="AC43" s="558"/>
      <c r="AD43" s="558"/>
      <c r="AE43" s="558"/>
      <c r="AF43" s="558"/>
      <c r="AG43" s="558"/>
      <c r="AH43" s="558"/>
      <c r="AI43" s="558"/>
      <c r="AJ43" s="558"/>
      <c r="AK43" s="558"/>
      <c r="AL43" s="134"/>
      <c r="AM43" s="557" t="str">
        <f t="shared" si="0"/>
        <v/>
      </c>
      <c r="AN43" s="557"/>
      <c r="AO43" s="558"/>
      <c r="AP43" s="558"/>
      <c r="AQ43" s="558"/>
      <c r="AR43" s="558"/>
      <c r="AS43" s="558"/>
      <c r="AT43" s="558"/>
      <c r="AU43" s="558"/>
      <c r="AV43" s="558"/>
      <c r="AW43" s="558"/>
      <c r="AX43" s="558"/>
      <c r="AY43" s="558"/>
      <c r="AZ43" s="558"/>
      <c r="BA43" s="558"/>
      <c r="BB43" s="558"/>
      <c r="BC43" s="558"/>
      <c r="BD43" s="134"/>
      <c r="BE43" s="557" t="str">
        <f t="shared" si="1"/>
        <v/>
      </c>
      <c r="BF43" s="557"/>
      <c r="BG43" s="558"/>
      <c r="BH43" s="558"/>
      <c r="BI43" s="558"/>
      <c r="BJ43" s="558"/>
      <c r="BK43" s="558"/>
      <c r="BL43" s="558"/>
      <c r="BM43" s="558"/>
      <c r="BN43" s="558"/>
      <c r="BO43" s="558"/>
      <c r="BP43" s="558"/>
      <c r="BQ43" s="558"/>
      <c r="BR43" s="558"/>
      <c r="BS43" s="558"/>
      <c r="BT43" s="558"/>
      <c r="BU43" s="558"/>
      <c r="BV43" s="134"/>
      <c r="BW43" s="557">
        <f t="shared" si="2"/>
        <v>19</v>
      </c>
      <c r="BX43" s="557"/>
      <c r="BY43" s="558" t="str">
        <f>IF('各会計、関係団体の財政状況及び健全化判断比率'!B77="","",'各会計、関係団体の財政状況及び健全化判断比率'!B77)</f>
        <v>千葉県後期高齢者医療広域連合（一般会計）</v>
      </c>
      <c r="BZ43" s="558"/>
      <c r="CA43" s="558"/>
      <c r="CB43" s="558"/>
      <c r="CC43" s="558"/>
      <c r="CD43" s="558"/>
      <c r="CE43" s="558"/>
      <c r="CF43" s="558"/>
      <c r="CG43" s="558"/>
      <c r="CH43" s="558"/>
      <c r="CI43" s="558"/>
      <c r="CJ43" s="558"/>
      <c r="CK43" s="558"/>
      <c r="CL43" s="558"/>
      <c r="CM43" s="558"/>
      <c r="CN43" s="134"/>
      <c r="CO43" s="557" t="str">
        <f t="shared" si="3"/>
        <v/>
      </c>
      <c r="CP43" s="557"/>
      <c r="CQ43" s="558" t="str">
        <f>IF('各会計、関係団体の財政状況及び健全化判断比率'!BS16="","",'各会計、関係団体の財政状況及び健全化判断比率'!BS16)</f>
        <v/>
      </c>
      <c r="CR43" s="558"/>
      <c r="CS43" s="558"/>
      <c r="CT43" s="558"/>
      <c r="CU43" s="558"/>
      <c r="CV43" s="558"/>
      <c r="CW43" s="558"/>
      <c r="CX43" s="558"/>
      <c r="CY43" s="558"/>
      <c r="CZ43" s="558"/>
      <c r="DA43" s="558"/>
      <c r="DB43" s="558"/>
      <c r="DC43" s="558"/>
      <c r="DD43" s="558"/>
      <c r="DE43" s="558"/>
      <c r="DG43" s="559" t="str">
        <f>IF('各会計、関係団体の財政状況及び健全化判断比率'!BR16="","",'各会計、関係団体の財政状況及び健全化判断比率'!BR16)</f>
        <v/>
      </c>
      <c r="DH43" s="559"/>
      <c r="DI43" s="161"/>
    </row>
    <row r="44" spans="1:113" ht="13.5" customHeight="1" thickBot="1" x14ac:dyDescent="0.2">
      <c r="B44" s="162"/>
      <c r="C44" s="163"/>
      <c r="D44" s="163"/>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c r="AW44" s="163"/>
      <c r="AX44" s="163"/>
      <c r="AY44" s="163"/>
      <c r="AZ44" s="163"/>
      <c r="BA44" s="163"/>
      <c r="BB44" s="163"/>
      <c r="BC44" s="163"/>
      <c r="BD44" s="163"/>
      <c r="BE44" s="163"/>
      <c r="BF44" s="163"/>
      <c r="BG44" s="163"/>
      <c r="BH44" s="163"/>
      <c r="BI44" s="163"/>
      <c r="BJ44" s="163"/>
      <c r="BK44" s="163"/>
      <c r="BL44" s="163"/>
      <c r="BM44" s="163"/>
      <c r="BN44" s="163"/>
      <c r="BO44" s="163"/>
      <c r="BP44" s="163"/>
      <c r="BQ44" s="163"/>
      <c r="BR44" s="163"/>
      <c r="BS44" s="163"/>
      <c r="BT44" s="163"/>
      <c r="BU44" s="163"/>
      <c r="BV44" s="163"/>
      <c r="BW44" s="163"/>
      <c r="BX44" s="163"/>
      <c r="BY44" s="163"/>
      <c r="BZ44" s="163"/>
      <c r="CA44" s="163"/>
      <c r="CB44" s="163"/>
      <c r="CC44" s="163"/>
      <c r="CD44" s="163"/>
      <c r="CE44" s="163"/>
      <c r="CF44" s="163"/>
      <c r="CG44" s="163"/>
      <c r="CH44" s="163"/>
      <c r="CI44" s="163"/>
      <c r="CJ44" s="163"/>
      <c r="CK44" s="163"/>
      <c r="CL44" s="163"/>
      <c r="CM44" s="163"/>
      <c r="CN44" s="163"/>
      <c r="CO44" s="163"/>
      <c r="CP44" s="163"/>
      <c r="CQ44" s="163"/>
      <c r="CR44" s="163"/>
      <c r="CS44" s="163"/>
      <c r="CT44" s="163"/>
      <c r="CU44" s="163"/>
      <c r="CV44" s="163"/>
      <c r="CW44" s="163"/>
      <c r="CX44" s="163"/>
      <c r="CY44" s="163"/>
      <c r="CZ44" s="163"/>
      <c r="DA44" s="163"/>
      <c r="DB44" s="163"/>
      <c r="DC44" s="163"/>
      <c r="DD44" s="163"/>
      <c r="DE44" s="163"/>
      <c r="DF44" s="163"/>
      <c r="DG44" s="163"/>
      <c r="DH44" s="163"/>
      <c r="DI44" s="164"/>
    </row>
    <row r="45" spans="1:113" x14ac:dyDescent="0.15"/>
    <row r="46" spans="1:113" x14ac:dyDescent="0.15">
      <c r="B46" s="133" t="s">
        <v>187</v>
      </c>
      <c r="E46" s="133" t="s">
        <v>188</v>
      </c>
    </row>
    <row r="47" spans="1:113" x14ac:dyDescent="0.15">
      <c r="E47" s="133" t="s">
        <v>189</v>
      </c>
    </row>
    <row r="48" spans="1:113" x14ac:dyDescent="0.15">
      <c r="E48" s="133" t="s">
        <v>190</v>
      </c>
    </row>
    <row r="49" spans="5:5" x14ac:dyDescent="0.15">
      <c r="E49" s="165" t="s">
        <v>191</v>
      </c>
    </row>
    <row r="50" spans="5:5" x14ac:dyDescent="0.15">
      <c r="E50" s="133" t="s">
        <v>192</v>
      </c>
    </row>
    <row r="51" spans="5:5" x14ac:dyDescent="0.15">
      <c r="E51" s="133" t="s">
        <v>193</v>
      </c>
    </row>
    <row r="52" spans="5:5" x14ac:dyDescent="0.15">
      <c r="E52" s="133"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5" zoomScaleNormal="6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096" t="s">
        <v>525</v>
      </c>
      <c r="D34" s="1096"/>
      <c r="E34" s="1097"/>
      <c r="F34" s="32">
        <v>4.07</v>
      </c>
      <c r="G34" s="33">
        <v>5.43</v>
      </c>
      <c r="H34" s="33">
        <v>6.68</v>
      </c>
      <c r="I34" s="33">
        <v>8.25</v>
      </c>
      <c r="J34" s="34">
        <v>10.17</v>
      </c>
      <c r="K34" s="22"/>
      <c r="L34" s="22"/>
      <c r="M34" s="22"/>
      <c r="N34" s="22"/>
      <c r="O34" s="22"/>
      <c r="P34" s="22"/>
    </row>
    <row r="35" spans="1:16" ht="39" customHeight="1" x14ac:dyDescent="0.15">
      <c r="A35" s="22"/>
      <c r="B35" s="35"/>
      <c r="C35" s="1092" t="s">
        <v>526</v>
      </c>
      <c r="D35" s="1092"/>
      <c r="E35" s="1093"/>
      <c r="F35" s="36">
        <v>10.38</v>
      </c>
      <c r="G35" s="37">
        <v>11.17</v>
      </c>
      <c r="H35" s="37">
        <v>12.24</v>
      </c>
      <c r="I35" s="37">
        <v>13.53</v>
      </c>
      <c r="J35" s="38">
        <v>8.73</v>
      </c>
      <c r="K35" s="22"/>
      <c r="L35" s="22"/>
      <c r="M35" s="22"/>
      <c r="N35" s="22"/>
      <c r="O35" s="22"/>
      <c r="P35" s="22"/>
    </row>
    <row r="36" spans="1:16" ht="39" customHeight="1" x14ac:dyDescent="0.15">
      <c r="A36" s="22"/>
      <c r="B36" s="35"/>
      <c r="C36" s="1092" t="s">
        <v>527</v>
      </c>
      <c r="D36" s="1092"/>
      <c r="E36" s="1093"/>
      <c r="F36" s="36">
        <v>2.86</v>
      </c>
      <c r="G36" s="37">
        <v>2.15</v>
      </c>
      <c r="H36" s="37">
        <v>1.98</v>
      </c>
      <c r="I36" s="37">
        <v>1.1599999999999999</v>
      </c>
      <c r="J36" s="38">
        <v>2.4300000000000002</v>
      </c>
      <c r="K36" s="22"/>
      <c r="L36" s="22"/>
      <c r="M36" s="22"/>
      <c r="N36" s="22"/>
      <c r="O36" s="22"/>
      <c r="P36" s="22"/>
    </row>
    <row r="37" spans="1:16" ht="39" customHeight="1" x14ac:dyDescent="0.15">
      <c r="A37" s="22"/>
      <c r="B37" s="35"/>
      <c r="C37" s="1092" t="s">
        <v>528</v>
      </c>
      <c r="D37" s="1092"/>
      <c r="E37" s="1093"/>
      <c r="F37" s="36">
        <v>0.56999999999999995</v>
      </c>
      <c r="G37" s="37">
        <v>7.0000000000000007E-2</v>
      </c>
      <c r="H37" s="37">
        <v>0.42</v>
      </c>
      <c r="I37" s="37">
        <v>0.08</v>
      </c>
      <c r="J37" s="38">
        <v>0.66</v>
      </c>
      <c r="K37" s="22"/>
      <c r="L37" s="22"/>
      <c r="M37" s="22"/>
      <c r="N37" s="22"/>
      <c r="O37" s="22"/>
      <c r="P37" s="22"/>
    </row>
    <row r="38" spans="1:16" ht="39" customHeight="1" x14ac:dyDescent="0.15">
      <c r="A38" s="22"/>
      <c r="B38" s="35"/>
      <c r="C38" s="1092" t="s">
        <v>529</v>
      </c>
      <c r="D38" s="1092"/>
      <c r="E38" s="1093"/>
      <c r="F38" s="36">
        <v>0.56999999999999995</v>
      </c>
      <c r="G38" s="37">
        <v>0.36</v>
      </c>
      <c r="H38" s="37">
        <v>0.54</v>
      </c>
      <c r="I38" s="37">
        <v>0.46</v>
      </c>
      <c r="J38" s="38">
        <v>0.4</v>
      </c>
      <c r="K38" s="22"/>
      <c r="L38" s="22"/>
      <c r="M38" s="22"/>
      <c r="N38" s="22"/>
      <c r="O38" s="22"/>
      <c r="P38" s="22"/>
    </row>
    <row r="39" spans="1:16" ht="39" customHeight="1" x14ac:dyDescent="0.15">
      <c r="A39" s="22"/>
      <c r="B39" s="35"/>
      <c r="C39" s="1092" t="s">
        <v>530</v>
      </c>
      <c r="D39" s="1092"/>
      <c r="E39" s="1093"/>
      <c r="F39" s="36">
        <v>0.06</v>
      </c>
      <c r="G39" s="37">
        <v>0.48</v>
      </c>
      <c r="H39" s="37">
        <v>0.08</v>
      </c>
      <c r="I39" s="37">
        <v>0.39</v>
      </c>
      <c r="J39" s="38">
        <v>0.09</v>
      </c>
      <c r="K39" s="22"/>
      <c r="L39" s="22"/>
      <c r="M39" s="22"/>
      <c r="N39" s="22"/>
      <c r="O39" s="22"/>
      <c r="P39" s="22"/>
    </row>
    <row r="40" spans="1:16" ht="39" customHeight="1" x14ac:dyDescent="0.15">
      <c r="A40" s="22"/>
      <c r="B40" s="35"/>
      <c r="C40" s="1092" t="s">
        <v>531</v>
      </c>
      <c r="D40" s="1092"/>
      <c r="E40" s="1093"/>
      <c r="F40" s="36">
        <v>0.04</v>
      </c>
      <c r="G40" s="37">
        <v>0.06</v>
      </c>
      <c r="H40" s="37">
        <v>0.02</v>
      </c>
      <c r="I40" s="37">
        <v>0.02</v>
      </c>
      <c r="J40" s="38">
        <v>0.06</v>
      </c>
      <c r="K40" s="22"/>
      <c r="L40" s="22"/>
      <c r="M40" s="22"/>
      <c r="N40" s="22"/>
      <c r="O40" s="22"/>
      <c r="P40" s="22"/>
    </row>
    <row r="41" spans="1:16" ht="39" customHeight="1" x14ac:dyDescent="0.15">
      <c r="A41" s="22"/>
      <c r="B41" s="35"/>
      <c r="C41" s="1092" t="s">
        <v>532</v>
      </c>
      <c r="D41" s="1092"/>
      <c r="E41" s="1093"/>
      <c r="F41" s="36">
        <v>0.1</v>
      </c>
      <c r="G41" s="37">
        <v>0.01</v>
      </c>
      <c r="H41" s="37">
        <v>0.02</v>
      </c>
      <c r="I41" s="37">
        <v>0.02</v>
      </c>
      <c r="J41" s="38">
        <v>0.03</v>
      </c>
      <c r="K41" s="22"/>
      <c r="L41" s="22"/>
      <c r="M41" s="22"/>
      <c r="N41" s="22"/>
      <c r="O41" s="22"/>
      <c r="P41" s="22"/>
    </row>
    <row r="42" spans="1:16" ht="39" customHeight="1" x14ac:dyDescent="0.15">
      <c r="A42" s="22"/>
      <c r="B42" s="39"/>
      <c r="C42" s="1092" t="s">
        <v>533</v>
      </c>
      <c r="D42" s="1092"/>
      <c r="E42" s="1093"/>
      <c r="F42" s="36" t="s">
        <v>480</v>
      </c>
      <c r="G42" s="37" t="s">
        <v>480</v>
      </c>
      <c r="H42" s="37" t="s">
        <v>480</v>
      </c>
      <c r="I42" s="37" t="s">
        <v>480</v>
      </c>
      <c r="J42" s="38" t="s">
        <v>480</v>
      </c>
      <c r="K42" s="22"/>
      <c r="L42" s="22"/>
      <c r="M42" s="22"/>
      <c r="N42" s="22"/>
      <c r="O42" s="22"/>
      <c r="P42" s="22"/>
    </row>
    <row r="43" spans="1:16" ht="39" customHeight="1" thickBot="1" x14ac:dyDescent="0.2">
      <c r="A43" s="22"/>
      <c r="B43" s="40"/>
      <c r="C43" s="1094" t="s">
        <v>534</v>
      </c>
      <c r="D43" s="1094"/>
      <c r="E43" s="1095"/>
      <c r="F43" s="41">
        <v>62.24</v>
      </c>
      <c r="G43" s="42">
        <v>74.81</v>
      </c>
      <c r="H43" s="42">
        <v>75.45</v>
      </c>
      <c r="I43" s="42">
        <v>75.48</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65" zoomScaleNormal="6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520</v>
      </c>
      <c r="L44" s="54" t="s">
        <v>521</v>
      </c>
      <c r="M44" s="54" t="s">
        <v>522</v>
      </c>
      <c r="N44" s="54" t="s">
        <v>523</v>
      </c>
      <c r="O44" s="55" t="s">
        <v>524</v>
      </c>
      <c r="P44" s="46"/>
      <c r="Q44" s="46"/>
      <c r="R44" s="46"/>
      <c r="S44" s="46"/>
      <c r="T44" s="46"/>
      <c r="U44" s="46"/>
    </row>
    <row r="45" spans="1:21" ht="30.75" customHeight="1" x14ac:dyDescent="0.15">
      <c r="A45" s="46"/>
      <c r="B45" s="1106" t="s">
        <v>11</v>
      </c>
      <c r="C45" s="1107"/>
      <c r="D45" s="56"/>
      <c r="E45" s="1112" t="s">
        <v>12</v>
      </c>
      <c r="F45" s="1112"/>
      <c r="G45" s="1112"/>
      <c r="H45" s="1112"/>
      <c r="I45" s="1112"/>
      <c r="J45" s="1113"/>
      <c r="K45" s="57">
        <v>3030</v>
      </c>
      <c r="L45" s="58">
        <v>2930</v>
      </c>
      <c r="M45" s="58">
        <v>2958</v>
      </c>
      <c r="N45" s="58">
        <v>2962</v>
      </c>
      <c r="O45" s="59">
        <v>5122</v>
      </c>
      <c r="P45" s="46"/>
      <c r="Q45" s="46"/>
      <c r="R45" s="46"/>
      <c r="S45" s="46"/>
      <c r="T45" s="46"/>
      <c r="U45" s="46"/>
    </row>
    <row r="46" spans="1:21" ht="30.75" customHeight="1" x14ac:dyDescent="0.15">
      <c r="A46" s="46"/>
      <c r="B46" s="1108"/>
      <c r="C46" s="1109"/>
      <c r="D46" s="60"/>
      <c r="E46" s="1100" t="s">
        <v>13</v>
      </c>
      <c r="F46" s="1100"/>
      <c r="G46" s="1100"/>
      <c r="H46" s="1100"/>
      <c r="I46" s="1100"/>
      <c r="J46" s="1101"/>
      <c r="K46" s="61" t="s">
        <v>480</v>
      </c>
      <c r="L46" s="62" t="s">
        <v>480</v>
      </c>
      <c r="M46" s="62" t="s">
        <v>480</v>
      </c>
      <c r="N46" s="62" t="s">
        <v>480</v>
      </c>
      <c r="O46" s="63" t="s">
        <v>480</v>
      </c>
      <c r="P46" s="46"/>
      <c r="Q46" s="46"/>
      <c r="R46" s="46"/>
      <c r="S46" s="46"/>
      <c r="T46" s="46"/>
      <c r="U46" s="46"/>
    </row>
    <row r="47" spans="1:21" ht="30.75" customHeight="1" x14ac:dyDescent="0.15">
      <c r="A47" s="46"/>
      <c r="B47" s="1108"/>
      <c r="C47" s="1109"/>
      <c r="D47" s="60"/>
      <c r="E47" s="1100" t="s">
        <v>14</v>
      </c>
      <c r="F47" s="1100"/>
      <c r="G47" s="1100"/>
      <c r="H47" s="1100"/>
      <c r="I47" s="1100"/>
      <c r="J47" s="1101"/>
      <c r="K47" s="61" t="s">
        <v>480</v>
      </c>
      <c r="L47" s="62" t="s">
        <v>480</v>
      </c>
      <c r="M47" s="62" t="s">
        <v>480</v>
      </c>
      <c r="N47" s="62" t="s">
        <v>480</v>
      </c>
      <c r="O47" s="63" t="s">
        <v>480</v>
      </c>
      <c r="P47" s="46"/>
      <c r="Q47" s="46"/>
      <c r="R47" s="46"/>
      <c r="S47" s="46"/>
      <c r="T47" s="46"/>
      <c r="U47" s="46"/>
    </row>
    <row r="48" spans="1:21" ht="30.75" customHeight="1" x14ac:dyDescent="0.15">
      <c r="A48" s="46"/>
      <c r="B48" s="1108"/>
      <c r="C48" s="1109"/>
      <c r="D48" s="60"/>
      <c r="E48" s="1100" t="s">
        <v>15</v>
      </c>
      <c r="F48" s="1100"/>
      <c r="G48" s="1100"/>
      <c r="H48" s="1100"/>
      <c r="I48" s="1100"/>
      <c r="J48" s="1101"/>
      <c r="K48" s="61">
        <v>1246</v>
      </c>
      <c r="L48" s="62">
        <v>1256</v>
      </c>
      <c r="M48" s="62">
        <v>1359</v>
      </c>
      <c r="N48" s="62">
        <v>1537</v>
      </c>
      <c r="O48" s="63">
        <v>304</v>
      </c>
      <c r="P48" s="46"/>
      <c r="Q48" s="46"/>
      <c r="R48" s="46"/>
      <c r="S48" s="46"/>
      <c r="T48" s="46"/>
      <c r="U48" s="46"/>
    </row>
    <row r="49" spans="1:21" ht="30.75" customHeight="1" x14ac:dyDescent="0.15">
      <c r="A49" s="46"/>
      <c r="B49" s="1108"/>
      <c r="C49" s="1109"/>
      <c r="D49" s="60"/>
      <c r="E49" s="1100" t="s">
        <v>16</v>
      </c>
      <c r="F49" s="1100"/>
      <c r="G49" s="1100"/>
      <c r="H49" s="1100"/>
      <c r="I49" s="1100"/>
      <c r="J49" s="1101"/>
      <c r="K49" s="61">
        <v>32</v>
      </c>
      <c r="L49" s="62">
        <v>10</v>
      </c>
      <c r="M49" s="62">
        <v>25</v>
      </c>
      <c r="N49" s="62">
        <v>43</v>
      </c>
      <c r="O49" s="63">
        <v>53</v>
      </c>
      <c r="P49" s="46"/>
      <c r="Q49" s="46"/>
      <c r="R49" s="46"/>
      <c r="S49" s="46"/>
      <c r="T49" s="46"/>
      <c r="U49" s="46"/>
    </row>
    <row r="50" spans="1:21" ht="30.75" customHeight="1" x14ac:dyDescent="0.15">
      <c r="A50" s="46"/>
      <c r="B50" s="1108"/>
      <c r="C50" s="1109"/>
      <c r="D50" s="60"/>
      <c r="E50" s="1100" t="s">
        <v>17</v>
      </c>
      <c r="F50" s="1100"/>
      <c r="G50" s="1100"/>
      <c r="H50" s="1100"/>
      <c r="I50" s="1100"/>
      <c r="J50" s="1101"/>
      <c r="K50" s="61">
        <v>34</v>
      </c>
      <c r="L50" s="62">
        <v>32</v>
      </c>
      <c r="M50" s="62">
        <v>32</v>
      </c>
      <c r="N50" s="62">
        <v>31</v>
      </c>
      <c r="O50" s="63">
        <v>29</v>
      </c>
      <c r="P50" s="46"/>
      <c r="Q50" s="46"/>
      <c r="R50" s="46"/>
      <c r="S50" s="46"/>
      <c r="T50" s="46"/>
      <c r="U50" s="46"/>
    </row>
    <row r="51" spans="1:21" ht="30.75" customHeight="1" x14ac:dyDescent="0.15">
      <c r="A51" s="46"/>
      <c r="B51" s="1110"/>
      <c r="C51" s="1111"/>
      <c r="D51" s="64"/>
      <c r="E51" s="1100" t="s">
        <v>18</v>
      </c>
      <c r="F51" s="1100"/>
      <c r="G51" s="1100"/>
      <c r="H51" s="1100"/>
      <c r="I51" s="1100"/>
      <c r="J51" s="1101"/>
      <c r="K51" s="61" t="s">
        <v>480</v>
      </c>
      <c r="L51" s="62" t="s">
        <v>480</v>
      </c>
      <c r="M51" s="62" t="s">
        <v>480</v>
      </c>
      <c r="N51" s="62" t="s">
        <v>480</v>
      </c>
      <c r="O51" s="63" t="s">
        <v>480</v>
      </c>
      <c r="P51" s="46"/>
      <c r="Q51" s="46"/>
      <c r="R51" s="46"/>
      <c r="S51" s="46"/>
      <c r="T51" s="46"/>
      <c r="U51" s="46"/>
    </row>
    <row r="52" spans="1:21" ht="30.75" customHeight="1" x14ac:dyDescent="0.15">
      <c r="A52" s="46"/>
      <c r="B52" s="1098" t="s">
        <v>19</v>
      </c>
      <c r="C52" s="1099"/>
      <c r="D52" s="64"/>
      <c r="E52" s="1100" t="s">
        <v>20</v>
      </c>
      <c r="F52" s="1100"/>
      <c r="G52" s="1100"/>
      <c r="H52" s="1100"/>
      <c r="I52" s="1100"/>
      <c r="J52" s="1101"/>
      <c r="K52" s="61">
        <v>2611</v>
      </c>
      <c r="L52" s="62">
        <v>2772</v>
      </c>
      <c r="M52" s="62">
        <v>3077</v>
      </c>
      <c r="N52" s="62">
        <v>3228</v>
      </c>
      <c r="O52" s="63">
        <v>4217</v>
      </c>
      <c r="P52" s="46"/>
      <c r="Q52" s="46"/>
      <c r="R52" s="46"/>
      <c r="S52" s="46"/>
      <c r="T52" s="46"/>
      <c r="U52" s="46"/>
    </row>
    <row r="53" spans="1:21" ht="30.75" customHeight="1" thickBot="1" x14ac:dyDescent="0.2">
      <c r="A53" s="46"/>
      <c r="B53" s="1102" t="s">
        <v>21</v>
      </c>
      <c r="C53" s="1103"/>
      <c r="D53" s="65"/>
      <c r="E53" s="1104" t="s">
        <v>22</v>
      </c>
      <c r="F53" s="1104"/>
      <c r="G53" s="1104"/>
      <c r="H53" s="1104"/>
      <c r="I53" s="1104"/>
      <c r="J53" s="1105"/>
      <c r="K53" s="66">
        <v>1731</v>
      </c>
      <c r="L53" s="67">
        <v>1456</v>
      </c>
      <c r="M53" s="67">
        <v>1297</v>
      </c>
      <c r="N53" s="67">
        <v>1345</v>
      </c>
      <c r="O53" s="68">
        <v>1291</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x14ac:dyDescent="0.15">
      <c r="A56" s="46"/>
      <c r="B56" s="69"/>
      <c r="C56" s="46"/>
      <c r="D56" s="46"/>
      <c r="E56" s="46"/>
      <c r="F56" s="46"/>
      <c r="G56" s="46"/>
      <c r="H56" s="46"/>
      <c r="I56" s="46"/>
      <c r="J56" s="46"/>
      <c r="K56" s="46"/>
      <c r="L56" s="46"/>
      <c r="M56" s="46"/>
      <c r="N56" s="46"/>
      <c r="O56" s="46"/>
      <c r="P56" s="46"/>
      <c r="Q56" s="46"/>
      <c r="R56" s="46"/>
      <c r="S56" s="46"/>
      <c r="T56" s="46"/>
      <c r="U56" s="46"/>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65" zoomScaleNormal="65" zoomScaleSheetLayoutView="100" workbookViewId="0"/>
  </sheetViews>
  <sheetFormatPr defaultColWidth="0" defaultRowHeight="13.5" customHeight="1" zeroHeight="1" x14ac:dyDescent="0.15"/>
  <cols>
    <col min="1" max="1" width="6.625" style="70" customWidth="1"/>
    <col min="2" max="3" width="12.625" style="70" customWidth="1"/>
    <col min="4" max="4" width="11.625" style="70" customWidth="1"/>
    <col min="5" max="8" width="10.375" style="70" customWidth="1"/>
    <col min="9" max="13" width="16.375" style="70" customWidth="1"/>
    <col min="14" max="19" width="12.625" style="70" customWidth="1"/>
    <col min="20" max="16384" width="0" style="7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1" t="s">
        <v>9</v>
      </c>
    </row>
    <row r="40" spans="2:13" ht="27.75" customHeight="1" thickBot="1" x14ac:dyDescent="0.2">
      <c r="B40" s="72" t="s">
        <v>10</v>
      </c>
      <c r="C40" s="73"/>
      <c r="D40" s="73"/>
      <c r="E40" s="74"/>
      <c r="F40" s="74"/>
      <c r="G40" s="74"/>
      <c r="H40" s="75" t="s">
        <v>2</v>
      </c>
      <c r="I40" s="76" t="s">
        <v>520</v>
      </c>
      <c r="J40" s="77" t="s">
        <v>521</v>
      </c>
      <c r="K40" s="77" t="s">
        <v>522</v>
      </c>
      <c r="L40" s="77" t="s">
        <v>523</v>
      </c>
      <c r="M40" s="78" t="s">
        <v>524</v>
      </c>
    </row>
    <row r="41" spans="2:13" ht="27.75" customHeight="1" x14ac:dyDescent="0.15">
      <c r="B41" s="1114" t="s">
        <v>24</v>
      </c>
      <c r="C41" s="1115"/>
      <c r="D41" s="79"/>
      <c r="E41" s="1120" t="s">
        <v>25</v>
      </c>
      <c r="F41" s="1120"/>
      <c r="G41" s="1120"/>
      <c r="H41" s="1121"/>
      <c r="I41" s="80">
        <v>27941</v>
      </c>
      <c r="J41" s="81">
        <v>27702</v>
      </c>
      <c r="K41" s="81">
        <v>27732</v>
      </c>
      <c r="L41" s="81">
        <v>27875</v>
      </c>
      <c r="M41" s="82">
        <v>51244</v>
      </c>
    </row>
    <row r="42" spans="2:13" ht="27.75" customHeight="1" x14ac:dyDescent="0.15">
      <c r="B42" s="1116"/>
      <c r="C42" s="1117"/>
      <c r="D42" s="83"/>
      <c r="E42" s="1122" t="s">
        <v>26</v>
      </c>
      <c r="F42" s="1122"/>
      <c r="G42" s="1122"/>
      <c r="H42" s="1123"/>
      <c r="I42" s="84" t="s">
        <v>480</v>
      </c>
      <c r="J42" s="85" t="s">
        <v>480</v>
      </c>
      <c r="K42" s="85" t="s">
        <v>480</v>
      </c>
      <c r="L42" s="85" t="s">
        <v>480</v>
      </c>
      <c r="M42" s="86" t="s">
        <v>480</v>
      </c>
    </row>
    <row r="43" spans="2:13" ht="27.75" customHeight="1" x14ac:dyDescent="0.15">
      <c r="B43" s="1116"/>
      <c r="C43" s="1117"/>
      <c r="D43" s="83"/>
      <c r="E43" s="1122" t="s">
        <v>27</v>
      </c>
      <c r="F43" s="1122"/>
      <c r="G43" s="1122"/>
      <c r="H43" s="1123"/>
      <c r="I43" s="84">
        <v>21534</v>
      </c>
      <c r="J43" s="85">
        <v>20825</v>
      </c>
      <c r="K43" s="85">
        <v>19713</v>
      </c>
      <c r="L43" s="85">
        <v>17828</v>
      </c>
      <c r="M43" s="86">
        <v>3835</v>
      </c>
    </row>
    <row r="44" spans="2:13" ht="27.75" customHeight="1" x14ac:dyDescent="0.15">
      <c r="B44" s="1116"/>
      <c r="C44" s="1117"/>
      <c r="D44" s="83"/>
      <c r="E44" s="1122" t="s">
        <v>28</v>
      </c>
      <c r="F44" s="1122"/>
      <c r="G44" s="1122"/>
      <c r="H44" s="1123"/>
      <c r="I44" s="84">
        <v>500</v>
      </c>
      <c r="J44" s="85">
        <v>499</v>
      </c>
      <c r="K44" s="85">
        <v>476</v>
      </c>
      <c r="L44" s="85">
        <v>435</v>
      </c>
      <c r="M44" s="86">
        <v>392</v>
      </c>
    </row>
    <row r="45" spans="2:13" ht="27.75" customHeight="1" x14ac:dyDescent="0.15">
      <c r="B45" s="1116"/>
      <c r="C45" s="1117"/>
      <c r="D45" s="83"/>
      <c r="E45" s="1122" t="s">
        <v>29</v>
      </c>
      <c r="F45" s="1122"/>
      <c r="G45" s="1122"/>
      <c r="H45" s="1123"/>
      <c r="I45" s="84">
        <v>3630</v>
      </c>
      <c r="J45" s="85">
        <v>3570</v>
      </c>
      <c r="K45" s="85">
        <v>3258</v>
      </c>
      <c r="L45" s="85">
        <v>3246</v>
      </c>
      <c r="M45" s="86">
        <v>2164</v>
      </c>
    </row>
    <row r="46" spans="2:13" ht="27.75" customHeight="1" x14ac:dyDescent="0.15">
      <c r="B46" s="1116"/>
      <c r="C46" s="1117"/>
      <c r="D46" s="87"/>
      <c r="E46" s="1122" t="s">
        <v>30</v>
      </c>
      <c r="F46" s="1122"/>
      <c r="G46" s="1122"/>
      <c r="H46" s="1123"/>
      <c r="I46" s="84">
        <v>405</v>
      </c>
      <c r="J46" s="85">
        <v>70</v>
      </c>
      <c r="K46" s="85">
        <v>51</v>
      </c>
      <c r="L46" s="85">
        <v>617</v>
      </c>
      <c r="M46" s="86">
        <v>21</v>
      </c>
    </row>
    <row r="47" spans="2:13" ht="27.75" customHeight="1" x14ac:dyDescent="0.15">
      <c r="B47" s="1116"/>
      <c r="C47" s="1117"/>
      <c r="D47" s="88"/>
      <c r="E47" s="1124" t="s">
        <v>31</v>
      </c>
      <c r="F47" s="1125"/>
      <c r="G47" s="1125"/>
      <c r="H47" s="1126"/>
      <c r="I47" s="84" t="s">
        <v>480</v>
      </c>
      <c r="J47" s="85" t="s">
        <v>480</v>
      </c>
      <c r="K47" s="85" t="s">
        <v>480</v>
      </c>
      <c r="L47" s="85" t="s">
        <v>480</v>
      </c>
      <c r="M47" s="86" t="s">
        <v>480</v>
      </c>
    </row>
    <row r="48" spans="2:13" ht="27.75" customHeight="1" x14ac:dyDescent="0.15">
      <c r="B48" s="1116"/>
      <c r="C48" s="1117"/>
      <c r="D48" s="83"/>
      <c r="E48" s="1122" t="s">
        <v>32</v>
      </c>
      <c r="F48" s="1122"/>
      <c r="G48" s="1122"/>
      <c r="H48" s="1123"/>
      <c r="I48" s="84" t="s">
        <v>480</v>
      </c>
      <c r="J48" s="85" t="s">
        <v>480</v>
      </c>
      <c r="K48" s="85" t="s">
        <v>480</v>
      </c>
      <c r="L48" s="85" t="s">
        <v>480</v>
      </c>
      <c r="M48" s="86" t="s">
        <v>480</v>
      </c>
    </row>
    <row r="49" spans="2:13" ht="27.75" customHeight="1" x14ac:dyDescent="0.15">
      <c r="B49" s="1118"/>
      <c r="C49" s="1119"/>
      <c r="D49" s="83"/>
      <c r="E49" s="1122" t="s">
        <v>33</v>
      </c>
      <c r="F49" s="1122"/>
      <c r="G49" s="1122"/>
      <c r="H49" s="1123"/>
      <c r="I49" s="84" t="s">
        <v>480</v>
      </c>
      <c r="J49" s="85" t="s">
        <v>480</v>
      </c>
      <c r="K49" s="85" t="s">
        <v>480</v>
      </c>
      <c r="L49" s="85" t="s">
        <v>480</v>
      </c>
      <c r="M49" s="86" t="s">
        <v>480</v>
      </c>
    </row>
    <row r="50" spans="2:13" ht="27.75" customHeight="1" x14ac:dyDescent="0.15">
      <c r="B50" s="1127" t="s">
        <v>34</v>
      </c>
      <c r="C50" s="1128"/>
      <c r="D50" s="89"/>
      <c r="E50" s="1122" t="s">
        <v>35</v>
      </c>
      <c r="F50" s="1122"/>
      <c r="G50" s="1122"/>
      <c r="H50" s="1123"/>
      <c r="I50" s="84">
        <v>7119</v>
      </c>
      <c r="J50" s="85">
        <v>8093</v>
      </c>
      <c r="K50" s="85">
        <v>9463</v>
      </c>
      <c r="L50" s="85">
        <v>10930</v>
      </c>
      <c r="M50" s="86">
        <v>13281</v>
      </c>
    </row>
    <row r="51" spans="2:13" ht="27.75" customHeight="1" x14ac:dyDescent="0.15">
      <c r="B51" s="1116"/>
      <c r="C51" s="1117"/>
      <c r="D51" s="83"/>
      <c r="E51" s="1122" t="s">
        <v>36</v>
      </c>
      <c r="F51" s="1122"/>
      <c r="G51" s="1122"/>
      <c r="H51" s="1123"/>
      <c r="I51" s="84">
        <v>1245</v>
      </c>
      <c r="J51" s="85">
        <v>2521</v>
      </c>
      <c r="K51" s="85">
        <v>2552</v>
      </c>
      <c r="L51" s="85">
        <v>2579</v>
      </c>
      <c r="M51" s="86">
        <v>12978</v>
      </c>
    </row>
    <row r="52" spans="2:13" ht="27.75" customHeight="1" x14ac:dyDescent="0.15">
      <c r="B52" s="1118"/>
      <c r="C52" s="1119"/>
      <c r="D52" s="83"/>
      <c r="E52" s="1122" t="s">
        <v>37</v>
      </c>
      <c r="F52" s="1122"/>
      <c r="G52" s="1122"/>
      <c r="H52" s="1123"/>
      <c r="I52" s="84">
        <v>33110</v>
      </c>
      <c r="J52" s="85">
        <v>33235</v>
      </c>
      <c r="K52" s="85">
        <v>33047</v>
      </c>
      <c r="L52" s="85">
        <v>32970</v>
      </c>
      <c r="M52" s="86">
        <v>32623</v>
      </c>
    </row>
    <row r="53" spans="2:13" ht="27.75" customHeight="1" thickBot="1" x14ac:dyDescent="0.2">
      <c r="B53" s="1129" t="s">
        <v>38</v>
      </c>
      <c r="C53" s="1130"/>
      <c r="D53" s="90"/>
      <c r="E53" s="1131" t="s">
        <v>39</v>
      </c>
      <c r="F53" s="1131"/>
      <c r="G53" s="1131"/>
      <c r="H53" s="1132"/>
      <c r="I53" s="91">
        <v>12537</v>
      </c>
      <c r="J53" s="92">
        <v>8816</v>
      </c>
      <c r="K53" s="92">
        <v>6168</v>
      </c>
      <c r="L53" s="92">
        <v>3521</v>
      </c>
      <c r="M53" s="93">
        <v>-1227</v>
      </c>
    </row>
    <row r="54" spans="2:13" ht="27.75" customHeight="1" x14ac:dyDescent="0.15">
      <c r="B54" s="94" t="s">
        <v>40</v>
      </c>
      <c r="C54" s="95"/>
      <c r="D54" s="95"/>
      <c r="E54" s="96"/>
      <c r="F54" s="96"/>
      <c r="G54" s="96"/>
      <c r="H54" s="96"/>
      <c r="I54" s="97"/>
      <c r="J54" s="97"/>
      <c r="K54" s="97"/>
      <c r="L54" s="97"/>
      <c r="M54" s="9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VY191"/>
  <sheetViews>
    <sheetView showGridLines="0" zoomScale="80" zoomScaleNormal="80" zoomScaleSheetLayoutView="55" workbookViewId="0"/>
  </sheetViews>
  <sheetFormatPr defaultColWidth="0" defaultRowHeight="13.5" customHeight="1" zeroHeight="1" x14ac:dyDescent="0.15"/>
  <cols>
    <col min="1" max="1" width="6.375" style="216" customWidth="1"/>
    <col min="2" max="2" width="18.125" style="216" customWidth="1"/>
    <col min="3" max="3" width="22.625" style="216" customWidth="1"/>
    <col min="4" max="9" width="18.125" style="216" customWidth="1"/>
    <col min="10" max="10" width="22.75" style="216" customWidth="1"/>
    <col min="11" max="15" width="18.125" style="216" customWidth="1"/>
    <col min="16" max="16" width="6.125" style="222" customWidth="1"/>
    <col min="17" max="17" width="5.875" style="220" customWidth="1"/>
    <col min="18" max="18" width="19.125" style="216" hidden="1"/>
    <col min="19" max="23" width="12.625" style="216" hidden="1"/>
    <col min="24" max="257" width="8.625" style="216" hidden="1"/>
    <col min="258" max="263" width="14.875" style="216" hidden="1"/>
    <col min="264" max="265" width="15.875" style="216" hidden="1"/>
    <col min="266" max="271" width="16.125" style="216" hidden="1"/>
    <col min="272" max="272" width="6.125" style="216" hidden="1"/>
    <col min="273" max="273" width="3" style="216" hidden="1"/>
    <col min="274" max="513" width="8.625" style="216" hidden="1"/>
    <col min="514" max="519" width="14.875" style="216" hidden="1"/>
    <col min="520" max="521" width="15.875" style="216" hidden="1"/>
    <col min="522" max="527" width="16.125" style="216" hidden="1"/>
    <col min="528" max="528" width="6.125" style="216" hidden="1"/>
    <col min="529" max="529" width="3" style="216" hidden="1"/>
    <col min="530" max="769" width="8.625" style="216" hidden="1"/>
    <col min="770" max="775" width="14.875" style="216" hidden="1"/>
    <col min="776" max="777" width="15.875" style="216" hidden="1"/>
    <col min="778" max="783" width="16.125" style="216" hidden="1"/>
    <col min="784" max="784" width="6.125" style="216" hidden="1"/>
    <col min="785" max="785" width="3" style="216" hidden="1"/>
    <col min="786" max="1025" width="8.625" style="216" hidden="1"/>
    <col min="1026" max="1031" width="14.875" style="216" hidden="1"/>
    <col min="1032" max="1033" width="15.875" style="216" hidden="1"/>
    <col min="1034" max="1039" width="16.125" style="216" hidden="1"/>
    <col min="1040" max="1040" width="6.125" style="216" hidden="1"/>
    <col min="1041" max="1041" width="3" style="216" hidden="1"/>
    <col min="1042" max="1281" width="8.625" style="216" hidden="1"/>
    <col min="1282" max="1287" width="14.875" style="216" hidden="1"/>
    <col min="1288" max="1289" width="15.875" style="216" hidden="1"/>
    <col min="1290" max="1295" width="16.125" style="216" hidden="1"/>
    <col min="1296" max="1296" width="6.125" style="216" hidden="1"/>
    <col min="1297" max="1297" width="3" style="216" hidden="1"/>
    <col min="1298" max="1537" width="8.625" style="216" hidden="1"/>
    <col min="1538" max="1543" width="14.875" style="216" hidden="1"/>
    <col min="1544" max="1545" width="15.875" style="216" hidden="1"/>
    <col min="1546" max="1551" width="16.125" style="216" hidden="1"/>
    <col min="1552" max="1552" width="6.125" style="216" hidden="1"/>
    <col min="1553" max="1553" width="3" style="216" hidden="1"/>
    <col min="1554" max="1793" width="8.625" style="216" hidden="1"/>
    <col min="1794" max="1799" width="14.875" style="216" hidden="1"/>
    <col min="1800" max="1801" width="15.875" style="216" hidden="1"/>
    <col min="1802" max="1807" width="16.125" style="216" hidden="1"/>
    <col min="1808" max="1808" width="6.125" style="216" hidden="1"/>
    <col min="1809" max="1809" width="3" style="216" hidden="1"/>
    <col min="1810" max="2049" width="8.625" style="216" hidden="1"/>
    <col min="2050" max="2055" width="14.875" style="216" hidden="1"/>
    <col min="2056" max="2057" width="15.875" style="216" hidden="1"/>
    <col min="2058" max="2063" width="16.125" style="216" hidden="1"/>
    <col min="2064" max="2064" width="6.125" style="216" hidden="1"/>
    <col min="2065" max="2065" width="3" style="216" hidden="1"/>
    <col min="2066" max="2305" width="8.625" style="216" hidden="1"/>
    <col min="2306" max="2311" width="14.875" style="216" hidden="1"/>
    <col min="2312" max="2313" width="15.875" style="216" hidden="1"/>
    <col min="2314" max="2319" width="16.125" style="216" hidden="1"/>
    <col min="2320" max="2320" width="6.125" style="216" hidden="1"/>
    <col min="2321" max="2321" width="3" style="216" hidden="1"/>
    <col min="2322" max="2561" width="8.625" style="216" hidden="1"/>
    <col min="2562" max="2567" width="14.875" style="216" hidden="1"/>
    <col min="2568" max="2569" width="15.875" style="216" hidden="1"/>
    <col min="2570" max="2575" width="16.125" style="216" hidden="1"/>
    <col min="2576" max="2576" width="6.125" style="216" hidden="1"/>
    <col min="2577" max="2577" width="3" style="216" hidden="1"/>
    <col min="2578" max="2817" width="8.625" style="216" hidden="1"/>
    <col min="2818" max="2823" width="14.875" style="216" hidden="1"/>
    <col min="2824" max="2825" width="15.875" style="216" hidden="1"/>
    <col min="2826" max="2831" width="16.125" style="216" hidden="1"/>
    <col min="2832" max="2832" width="6.125" style="216" hidden="1"/>
    <col min="2833" max="2833" width="3" style="216" hidden="1"/>
    <col min="2834" max="3073" width="8.625" style="216" hidden="1"/>
    <col min="3074" max="3079" width="14.875" style="216" hidden="1"/>
    <col min="3080" max="3081" width="15.875" style="216" hidden="1"/>
    <col min="3082" max="3087" width="16.125" style="216" hidden="1"/>
    <col min="3088" max="3088" width="6.125" style="216" hidden="1"/>
    <col min="3089" max="3089" width="3" style="216" hidden="1"/>
    <col min="3090" max="3329" width="8.625" style="216" hidden="1"/>
    <col min="3330" max="3335" width="14.875" style="216" hidden="1"/>
    <col min="3336" max="3337" width="15.875" style="216" hidden="1"/>
    <col min="3338" max="3343" width="16.125" style="216" hidden="1"/>
    <col min="3344" max="3344" width="6.125" style="216" hidden="1"/>
    <col min="3345" max="3345" width="3" style="216" hidden="1"/>
    <col min="3346" max="3585" width="8.625" style="216" hidden="1"/>
    <col min="3586" max="3591" width="14.875" style="216" hidden="1"/>
    <col min="3592" max="3593" width="15.875" style="216" hidden="1"/>
    <col min="3594" max="3599" width="16.125" style="216" hidden="1"/>
    <col min="3600" max="3600" width="6.125" style="216" hidden="1"/>
    <col min="3601" max="3601" width="3" style="216" hidden="1"/>
    <col min="3602" max="3841" width="8.625" style="216" hidden="1"/>
    <col min="3842" max="3847" width="14.875" style="216" hidden="1"/>
    <col min="3848" max="3849" width="15.875" style="216" hidden="1"/>
    <col min="3850" max="3855" width="16.125" style="216" hidden="1"/>
    <col min="3856" max="3856" width="6.125" style="216" hidden="1"/>
    <col min="3857" max="3857" width="3" style="216" hidden="1"/>
    <col min="3858" max="4097" width="8.625" style="216" hidden="1"/>
    <col min="4098" max="4103" width="14.875" style="216" hidden="1"/>
    <col min="4104" max="4105" width="15.875" style="216" hidden="1"/>
    <col min="4106" max="4111" width="16.125" style="216" hidden="1"/>
    <col min="4112" max="4112" width="6.125" style="216" hidden="1"/>
    <col min="4113" max="4113" width="3" style="216" hidden="1"/>
    <col min="4114" max="4353" width="8.625" style="216" hidden="1"/>
    <col min="4354" max="4359" width="14.875" style="216" hidden="1"/>
    <col min="4360" max="4361" width="15.875" style="216" hidden="1"/>
    <col min="4362" max="4367" width="16.125" style="216" hidden="1"/>
    <col min="4368" max="4368" width="6.125" style="216" hidden="1"/>
    <col min="4369" max="4369" width="3" style="216" hidden="1"/>
    <col min="4370" max="4609" width="8.625" style="216" hidden="1"/>
    <col min="4610" max="4615" width="14.875" style="216" hidden="1"/>
    <col min="4616" max="4617" width="15.875" style="216" hidden="1"/>
    <col min="4618" max="4623" width="16.125" style="216" hidden="1"/>
    <col min="4624" max="4624" width="6.125" style="216" hidden="1"/>
    <col min="4625" max="4625" width="3" style="216" hidden="1"/>
    <col min="4626" max="4865" width="8.625" style="216" hidden="1"/>
    <col min="4866" max="4871" width="14.875" style="216" hidden="1"/>
    <col min="4872" max="4873" width="15.875" style="216" hidden="1"/>
    <col min="4874" max="4879" width="16.125" style="216" hidden="1"/>
    <col min="4880" max="4880" width="6.125" style="216" hidden="1"/>
    <col min="4881" max="4881" width="3" style="216" hidden="1"/>
    <col min="4882" max="5121" width="8.625" style="216" hidden="1"/>
    <col min="5122" max="5127" width="14.875" style="216" hidden="1"/>
    <col min="5128" max="5129" width="15.875" style="216" hidden="1"/>
    <col min="5130" max="5135" width="16.125" style="216" hidden="1"/>
    <col min="5136" max="5136" width="6.125" style="216" hidden="1"/>
    <col min="5137" max="5137" width="3" style="216" hidden="1"/>
    <col min="5138" max="5377" width="8.625" style="216" hidden="1"/>
    <col min="5378" max="5383" width="14.875" style="216" hidden="1"/>
    <col min="5384" max="5385" width="15.875" style="216" hidden="1"/>
    <col min="5386" max="5391" width="16.125" style="216" hidden="1"/>
    <col min="5392" max="5392" width="6.125" style="216" hidden="1"/>
    <col min="5393" max="5393" width="3" style="216" hidden="1"/>
    <col min="5394" max="5633" width="8.625" style="216" hidden="1"/>
    <col min="5634" max="5639" width="14.875" style="216" hidden="1"/>
    <col min="5640" max="5641" width="15.875" style="216" hidden="1"/>
    <col min="5642" max="5647" width="16.125" style="216" hidden="1"/>
    <col min="5648" max="5648" width="6.125" style="216" hidden="1"/>
    <col min="5649" max="5649" width="3" style="216" hidden="1"/>
    <col min="5650" max="5889" width="8.625" style="216" hidden="1"/>
    <col min="5890" max="5895" width="14.875" style="216" hidden="1"/>
    <col min="5896" max="5897" width="15.875" style="216" hidden="1"/>
    <col min="5898" max="5903" width="16.125" style="216" hidden="1"/>
    <col min="5904" max="5904" width="6.125" style="216" hidden="1"/>
    <col min="5905" max="5905" width="3" style="216" hidden="1"/>
    <col min="5906" max="6145" width="8.625" style="216" hidden="1"/>
    <col min="6146" max="6151" width="14.875" style="216" hidden="1"/>
    <col min="6152" max="6153" width="15.875" style="216" hidden="1"/>
    <col min="6154" max="6159" width="16.125" style="216" hidden="1"/>
    <col min="6160" max="6160" width="6.125" style="216" hidden="1"/>
    <col min="6161" max="6161" width="3" style="216" hidden="1"/>
    <col min="6162" max="6401" width="8.625" style="216" hidden="1"/>
    <col min="6402" max="6407" width="14.875" style="216" hidden="1"/>
    <col min="6408" max="6409" width="15.875" style="216" hidden="1"/>
    <col min="6410" max="6415" width="16.125" style="216" hidden="1"/>
    <col min="6416" max="6416" width="6.125" style="216" hidden="1"/>
    <col min="6417" max="6417" width="3" style="216" hidden="1"/>
    <col min="6418" max="6657" width="8.625" style="216" hidden="1"/>
    <col min="6658" max="6663" width="14.875" style="216" hidden="1"/>
    <col min="6664" max="6665" width="15.875" style="216" hidden="1"/>
    <col min="6666" max="6671" width="16.125" style="216" hidden="1"/>
    <col min="6672" max="6672" width="6.125" style="216" hidden="1"/>
    <col min="6673" max="6673" width="3" style="216" hidden="1"/>
    <col min="6674" max="6913" width="8.625" style="216" hidden="1"/>
    <col min="6914" max="6919" width="14.875" style="216" hidden="1"/>
    <col min="6920" max="6921" width="15.875" style="216" hidden="1"/>
    <col min="6922" max="6927" width="16.125" style="216" hidden="1"/>
    <col min="6928" max="6928" width="6.125" style="216" hidden="1"/>
    <col min="6929" max="6929" width="3" style="216" hidden="1"/>
    <col min="6930" max="7169" width="8.625" style="216" hidden="1"/>
    <col min="7170" max="7175" width="14.875" style="216" hidden="1"/>
    <col min="7176" max="7177" width="15.875" style="216" hidden="1"/>
    <col min="7178" max="7183" width="16.125" style="216" hidden="1"/>
    <col min="7184" max="7184" width="6.125" style="216" hidden="1"/>
    <col min="7185" max="7185" width="3" style="216" hidden="1"/>
    <col min="7186" max="7425" width="8.625" style="216" hidden="1"/>
    <col min="7426" max="7431" width="14.875" style="216" hidden="1"/>
    <col min="7432" max="7433" width="15.875" style="216" hidden="1"/>
    <col min="7434" max="7439" width="16.125" style="216" hidden="1"/>
    <col min="7440" max="7440" width="6.125" style="216" hidden="1"/>
    <col min="7441" max="7441" width="3" style="216" hidden="1"/>
    <col min="7442" max="7681" width="8.625" style="216" hidden="1"/>
    <col min="7682" max="7687" width="14.875" style="216" hidden="1"/>
    <col min="7688" max="7689" width="15.875" style="216" hidden="1"/>
    <col min="7690" max="7695" width="16.125" style="216" hidden="1"/>
    <col min="7696" max="7696" width="6.125" style="216" hidden="1"/>
    <col min="7697" max="7697" width="3" style="216" hidden="1"/>
    <col min="7698" max="7937" width="8.625" style="216" hidden="1"/>
    <col min="7938" max="7943" width="14.875" style="216" hidden="1"/>
    <col min="7944" max="7945" width="15.875" style="216" hidden="1"/>
    <col min="7946" max="7951" width="16.125" style="216" hidden="1"/>
    <col min="7952" max="7952" width="6.125" style="216" hidden="1"/>
    <col min="7953" max="7953" width="3" style="216" hidden="1"/>
    <col min="7954" max="8193" width="8.625" style="216" hidden="1"/>
    <col min="8194" max="8199" width="14.875" style="216" hidden="1"/>
    <col min="8200" max="8201" width="15.875" style="216" hidden="1"/>
    <col min="8202" max="8207" width="16.125" style="216" hidden="1"/>
    <col min="8208" max="8208" width="6.125" style="216" hidden="1"/>
    <col min="8209" max="8209" width="3" style="216" hidden="1"/>
    <col min="8210" max="8449" width="8.625" style="216" hidden="1"/>
    <col min="8450" max="8455" width="14.875" style="216" hidden="1"/>
    <col min="8456" max="8457" width="15.875" style="216" hidden="1"/>
    <col min="8458" max="8463" width="16.125" style="216" hidden="1"/>
    <col min="8464" max="8464" width="6.125" style="216" hidden="1"/>
    <col min="8465" max="8465" width="3" style="216" hidden="1"/>
    <col min="8466" max="8705" width="8.625" style="216" hidden="1"/>
    <col min="8706" max="8711" width="14.875" style="216" hidden="1"/>
    <col min="8712" max="8713" width="15.875" style="216" hidden="1"/>
    <col min="8714" max="8719" width="16.125" style="216" hidden="1"/>
    <col min="8720" max="8720" width="6.125" style="216" hidden="1"/>
    <col min="8721" max="8721" width="3" style="216" hidden="1"/>
    <col min="8722" max="8961" width="8.625" style="216" hidden="1"/>
    <col min="8962" max="8967" width="14.875" style="216" hidden="1"/>
    <col min="8968" max="8969" width="15.875" style="216" hidden="1"/>
    <col min="8970" max="8975" width="16.125" style="216" hidden="1"/>
    <col min="8976" max="8976" width="6.125" style="216" hidden="1"/>
    <col min="8977" max="8977" width="3" style="216" hidden="1"/>
    <col min="8978" max="9217" width="8.625" style="216" hidden="1"/>
    <col min="9218" max="9223" width="14.875" style="216" hidden="1"/>
    <col min="9224" max="9225" width="15.875" style="216" hidden="1"/>
    <col min="9226" max="9231" width="16.125" style="216" hidden="1"/>
    <col min="9232" max="9232" width="6.125" style="216" hidden="1"/>
    <col min="9233" max="9233" width="3" style="216" hidden="1"/>
    <col min="9234" max="9473" width="8.625" style="216" hidden="1"/>
    <col min="9474" max="9479" width="14.875" style="216" hidden="1"/>
    <col min="9480" max="9481" width="15.875" style="216" hidden="1"/>
    <col min="9482" max="9487" width="16.125" style="216" hidden="1"/>
    <col min="9488" max="9488" width="6.125" style="216" hidden="1"/>
    <col min="9489" max="9489" width="3" style="216" hidden="1"/>
    <col min="9490" max="9729" width="8.625" style="216" hidden="1"/>
    <col min="9730" max="9735" width="14.875" style="216" hidden="1"/>
    <col min="9736" max="9737" width="15.875" style="216" hidden="1"/>
    <col min="9738" max="9743" width="16.125" style="216" hidden="1"/>
    <col min="9744" max="9744" width="6.125" style="216" hidden="1"/>
    <col min="9745" max="9745" width="3" style="216" hidden="1"/>
    <col min="9746" max="9985" width="8.625" style="216" hidden="1"/>
    <col min="9986" max="9991" width="14.875" style="216" hidden="1"/>
    <col min="9992" max="9993" width="15.875" style="216" hidden="1"/>
    <col min="9994" max="9999" width="16.125" style="216" hidden="1"/>
    <col min="10000" max="10000" width="6.125" style="216" hidden="1"/>
    <col min="10001" max="10001" width="3" style="216" hidden="1"/>
    <col min="10002" max="10241" width="8.625" style="216" hidden="1"/>
    <col min="10242" max="10247" width="14.875" style="216" hidden="1"/>
    <col min="10248" max="10249" width="15.875" style="216" hidden="1"/>
    <col min="10250" max="10255" width="16.125" style="216" hidden="1"/>
    <col min="10256" max="10256" width="6.125" style="216" hidden="1"/>
    <col min="10257" max="10257" width="3" style="216" hidden="1"/>
    <col min="10258" max="10497" width="8.625" style="216" hidden="1"/>
    <col min="10498" max="10503" width="14.875" style="216" hidden="1"/>
    <col min="10504" max="10505" width="15.875" style="216" hidden="1"/>
    <col min="10506" max="10511" width="16.125" style="216" hidden="1"/>
    <col min="10512" max="10512" width="6.125" style="216" hidden="1"/>
    <col min="10513" max="10513" width="3" style="216" hidden="1"/>
    <col min="10514" max="10753" width="8.625" style="216" hidden="1"/>
    <col min="10754" max="10759" width="14.875" style="216" hidden="1"/>
    <col min="10760" max="10761" width="15.875" style="216" hidden="1"/>
    <col min="10762" max="10767" width="16.125" style="216" hidden="1"/>
    <col min="10768" max="10768" width="6.125" style="216" hidden="1"/>
    <col min="10769" max="10769" width="3" style="216" hidden="1"/>
    <col min="10770" max="11009" width="8.625" style="216" hidden="1"/>
    <col min="11010" max="11015" width="14.875" style="216" hidden="1"/>
    <col min="11016" max="11017" width="15.875" style="216" hidden="1"/>
    <col min="11018" max="11023" width="16.125" style="216" hidden="1"/>
    <col min="11024" max="11024" width="6.125" style="216" hidden="1"/>
    <col min="11025" max="11025" width="3" style="216" hidden="1"/>
    <col min="11026" max="11265" width="8.625" style="216" hidden="1"/>
    <col min="11266" max="11271" width="14.875" style="216" hidden="1"/>
    <col min="11272" max="11273" width="15.875" style="216" hidden="1"/>
    <col min="11274" max="11279" width="16.125" style="216" hidden="1"/>
    <col min="11280" max="11280" width="6.125" style="216" hidden="1"/>
    <col min="11281" max="11281" width="3" style="216" hidden="1"/>
    <col min="11282" max="11521" width="8.625" style="216" hidden="1"/>
    <col min="11522" max="11527" width="14.875" style="216" hidden="1"/>
    <col min="11528" max="11529" width="15.875" style="216" hidden="1"/>
    <col min="11530" max="11535" width="16.125" style="216" hidden="1"/>
    <col min="11536" max="11536" width="6.125" style="216" hidden="1"/>
    <col min="11537" max="11537" width="3" style="216" hidden="1"/>
    <col min="11538" max="11777" width="8.625" style="216" hidden="1"/>
    <col min="11778" max="11783" width="14.875" style="216" hidden="1"/>
    <col min="11784" max="11785" width="15.875" style="216" hidden="1"/>
    <col min="11786" max="11791" width="16.125" style="216" hidden="1"/>
    <col min="11792" max="11792" width="6.125" style="216" hidden="1"/>
    <col min="11793" max="11793" width="3" style="216" hidden="1"/>
    <col min="11794" max="12033" width="8.625" style="216" hidden="1"/>
    <col min="12034" max="12039" width="14.875" style="216" hidden="1"/>
    <col min="12040" max="12041" width="15.875" style="216" hidden="1"/>
    <col min="12042" max="12047" width="16.125" style="216" hidden="1"/>
    <col min="12048" max="12048" width="6.125" style="216" hidden="1"/>
    <col min="12049" max="12049" width="3" style="216" hidden="1"/>
    <col min="12050" max="12289" width="8.625" style="216" hidden="1"/>
    <col min="12290" max="12295" width="14.875" style="216" hidden="1"/>
    <col min="12296" max="12297" width="15.875" style="216" hidden="1"/>
    <col min="12298" max="12303" width="16.125" style="216" hidden="1"/>
    <col min="12304" max="12304" width="6.125" style="216" hidden="1"/>
    <col min="12305" max="12305" width="3" style="216" hidden="1"/>
    <col min="12306" max="12545" width="8.625" style="216" hidden="1"/>
    <col min="12546" max="12551" width="14.875" style="216" hidden="1"/>
    <col min="12552" max="12553" width="15.875" style="216" hidden="1"/>
    <col min="12554" max="12559" width="16.125" style="216" hidden="1"/>
    <col min="12560" max="12560" width="6.125" style="216" hidden="1"/>
    <col min="12561" max="12561" width="3" style="216" hidden="1"/>
    <col min="12562" max="12801" width="8.625" style="216" hidden="1"/>
    <col min="12802" max="12807" width="14.875" style="216" hidden="1"/>
    <col min="12808" max="12809" width="15.875" style="216" hidden="1"/>
    <col min="12810" max="12815" width="16.125" style="216" hidden="1"/>
    <col min="12816" max="12816" width="6.125" style="216" hidden="1"/>
    <col min="12817" max="12817" width="3" style="216" hidden="1"/>
    <col min="12818" max="13057" width="8.625" style="216" hidden="1"/>
    <col min="13058" max="13063" width="14.875" style="216" hidden="1"/>
    <col min="13064" max="13065" width="15.875" style="216" hidden="1"/>
    <col min="13066" max="13071" width="16.125" style="216" hidden="1"/>
    <col min="13072" max="13072" width="6.125" style="216" hidden="1"/>
    <col min="13073" max="13073" width="3" style="216" hidden="1"/>
    <col min="13074" max="13313" width="8.625" style="216" hidden="1"/>
    <col min="13314" max="13319" width="14.875" style="216" hidden="1"/>
    <col min="13320" max="13321" width="15.875" style="216" hidden="1"/>
    <col min="13322" max="13327" width="16.125" style="216" hidden="1"/>
    <col min="13328" max="13328" width="6.125" style="216" hidden="1"/>
    <col min="13329" max="13329" width="3" style="216" hidden="1"/>
    <col min="13330" max="13569" width="8.625" style="216" hidden="1"/>
    <col min="13570" max="13575" width="14.875" style="216" hidden="1"/>
    <col min="13576" max="13577" width="15.875" style="216" hidden="1"/>
    <col min="13578" max="13583" width="16.125" style="216" hidden="1"/>
    <col min="13584" max="13584" width="6.125" style="216" hidden="1"/>
    <col min="13585" max="13585" width="3" style="216" hidden="1"/>
    <col min="13586" max="13825" width="8.625" style="216" hidden="1"/>
    <col min="13826" max="13831" width="14.875" style="216" hidden="1"/>
    <col min="13832" max="13833" width="15.875" style="216" hidden="1"/>
    <col min="13834" max="13839" width="16.125" style="216" hidden="1"/>
    <col min="13840" max="13840" width="6.125" style="216" hidden="1"/>
    <col min="13841" max="13841" width="3" style="216" hidden="1"/>
    <col min="13842" max="14081" width="8.625" style="216" hidden="1"/>
    <col min="14082" max="14087" width="14.875" style="216" hidden="1"/>
    <col min="14088" max="14089" width="15.875" style="216" hidden="1"/>
    <col min="14090" max="14095" width="16.125" style="216" hidden="1"/>
    <col min="14096" max="14096" width="6.125" style="216" hidden="1"/>
    <col min="14097" max="14097" width="3" style="216" hidden="1"/>
    <col min="14098" max="14337" width="8.625" style="216" hidden="1"/>
    <col min="14338" max="14343" width="14.875" style="216" hidden="1"/>
    <col min="14344" max="14345" width="15.875" style="216" hidden="1"/>
    <col min="14346" max="14351" width="16.125" style="216" hidden="1"/>
    <col min="14352" max="14352" width="6.125" style="216" hidden="1"/>
    <col min="14353" max="14353" width="3" style="216" hidden="1"/>
    <col min="14354" max="14593" width="8.625" style="216" hidden="1"/>
    <col min="14594" max="14599" width="14.875" style="216" hidden="1"/>
    <col min="14600" max="14601" width="15.875" style="216" hidden="1"/>
    <col min="14602" max="14607" width="16.125" style="216" hidden="1"/>
    <col min="14608" max="14608" width="6.125" style="216" hidden="1"/>
    <col min="14609" max="14609" width="3" style="216" hidden="1"/>
    <col min="14610" max="14849" width="8.625" style="216" hidden="1"/>
    <col min="14850" max="14855" width="14.875" style="216" hidden="1"/>
    <col min="14856" max="14857" width="15.875" style="216" hidden="1"/>
    <col min="14858" max="14863" width="16.125" style="216" hidden="1"/>
    <col min="14864" max="14864" width="6.125" style="216" hidden="1"/>
    <col min="14865" max="14865" width="3" style="216" hidden="1"/>
    <col min="14866" max="15105" width="8.625" style="216" hidden="1"/>
    <col min="15106" max="15111" width="14.875" style="216" hidden="1"/>
    <col min="15112" max="15113" width="15.875" style="216" hidden="1"/>
    <col min="15114" max="15119" width="16.125" style="216" hidden="1"/>
    <col min="15120" max="15120" width="6.125" style="216" hidden="1"/>
    <col min="15121" max="15121" width="3" style="216" hidden="1"/>
    <col min="15122" max="15361" width="8.625" style="216" hidden="1"/>
    <col min="15362" max="15367" width="14.875" style="216" hidden="1"/>
    <col min="15368" max="15369" width="15.875" style="216" hidden="1"/>
    <col min="15370" max="15375" width="16.125" style="216" hidden="1"/>
    <col min="15376" max="15376" width="6.125" style="216" hidden="1"/>
    <col min="15377" max="15377" width="3" style="216" hidden="1"/>
    <col min="15378" max="15617" width="8.625" style="216" hidden="1"/>
    <col min="15618" max="15623" width="14.875" style="216" hidden="1"/>
    <col min="15624" max="15625" width="15.875" style="216" hidden="1"/>
    <col min="15626" max="15631" width="16.125" style="216" hidden="1"/>
    <col min="15632" max="15632" width="6.125" style="216" hidden="1"/>
    <col min="15633" max="15633" width="3" style="216" hidden="1"/>
    <col min="15634" max="15873" width="8.625" style="216" hidden="1"/>
    <col min="15874" max="15879" width="14.875" style="216" hidden="1"/>
    <col min="15880" max="15881" width="15.875" style="216" hidden="1"/>
    <col min="15882" max="15887" width="16.125" style="216" hidden="1"/>
    <col min="15888" max="15888" width="6.125" style="216" hidden="1"/>
    <col min="15889" max="15889" width="3" style="216" hidden="1"/>
    <col min="15890" max="16129" width="8.625" style="216" hidden="1"/>
    <col min="16130" max="16135" width="14.875" style="216" hidden="1"/>
    <col min="16136" max="16137" width="15.875" style="216" hidden="1"/>
    <col min="16138" max="16143" width="16.125" style="216" hidden="1"/>
    <col min="16144" max="16144" width="6.125" style="216" hidden="1"/>
    <col min="16145" max="16145" width="3" style="216" hidden="1"/>
    <col min="16146" max="16384" width="8.625" style="216" hidden="1"/>
  </cols>
  <sheetData>
    <row r="1" spans="1:51" ht="42.75" customHeight="1" x14ac:dyDescent="0.15">
      <c r="A1" s="215"/>
      <c r="B1" s="214"/>
      <c r="P1" s="216"/>
      <c r="Q1" s="216"/>
    </row>
    <row r="2" spans="1:51" ht="25.5" x14ac:dyDescent="0.25">
      <c r="A2" s="215"/>
      <c r="C2" s="309"/>
      <c r="P2" s="216"/>
      <c r="Q2" s="216"/>
    </row>
    <row r="3" spans="1:51" ht="25.5" x14ac:dyDescent="0.25">
      <c r="A3" s="215"/>
      <c r="C3" s="309"/>
      <c r="P3" s="216"/>
      <c r="Q3" s="216"/>
    </row>
    <row r="4" spans="1:51" s="214" customFormat="1" x14ac:dyDescent="0.15">
      <c r="A4" s="215"/>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row>
    <row r="5" spans="1:51" s="214" customFormat="1" x14ac:dyDescent="0.15">
      <c r="A5" s="215"/>
      <c r="B5" s="215"/>
      <c r="C5" s="215"/>
      <c r="D5" s="215"/>
      <c r="E5" s="215"/>
      <c r="F5" s="215"/>
      <c r="G5" s="215"/>
      <c r="H5" s="215"/>
      <c r="I5" s="215"/>
      <c r="J5" s="215"/>
      <c r="K5" s="215"/>
      <c r="L5" s="215"/>
      <c r="M5" s="215"/>
      <c r="N5" s="215"/>
      <c r="O5" s="215"/>
      <c r="P5" s="215"/>
      <c r="Q5" s="215"/>
      <c r="R5" s="215"/>
      <c r="S5" s="215"/>
      <c r="T5" s="215"/>
      <c r="U5" s="215"/>
      <c r="V5" s="215"/>
      <c r="W5" s="215"/>
      <c r="X5" s="215"/>
      <c r="Y5" s="215"/>
      <c r="Z5" s="215"/>
      <c r="AA5" s="215"/>
      <c r="AB5" s="215"/>
      <c r="AC5" s="215"/>
      <c r="AD5" s="215"/>
      <c r="AE5" s="215"/>
      <c r="AF5" s="215"/>
      <c r="AG5" s="215"/>
      <c r="AH5" s="215"/>
      <c r="AI5" s="215"/>
    </row>
    <row r="6" spans="1:51" s="214" customFormat="1" x14ac:dyDescent="0.15">
      <c r="A6" s="215"/>
      <c r="B6" s="215"/>
      <c r="C6" s="215"/>
      <c r="D6" s="215"/>
      <c r="E6" s="215"/>
      <c r="F6" s="215"/>
      <c r="G6" s="215"/>
      <c r="H6" s="215"/>
      <c r="I6" s="215"/>
      <c r="J6" s="215"/>
      <c r="K6" s="215"/>
      <c r="L6" s="215"/>
      <c r="M6" s="215"/>
      <c r="N6" s="215"/>
      <c r="O6" s="215"/>
      <c r="P6" s="215"/>
      <c r="Q6" s="215"/>
      <c r="R6" s="215"/>
      <c r="S6" s="215"/>
      <c r="T6" s="215"/>
      <c r="U6" s="215"/>
      <c r="V6" s="215"/>
      <c r="W6" s="215"/>
      <c r="X6" s="215"/>
      <c r="Y6" s="215"/>
      <c r="Z6" s="215"/>
      <c r="AA6" s="215"/>
      <c r="AB6" s="215"/>
      <c r="AC6" s="215"/>
      <c r="AD6" s="215"/>
      <c r="AE6" s="215"/>
      <c r="AF6" s="215"/>
      <c r="AG6" s="215"/>
      <c r="AH6" s="215"/>
      <c r="AI6" s="215"/>
    </row>
    <row r="7" spans="1:51" s="214" customFormat="1" x14ac:dyDescent="0.15">
      <c r="A7" s="215"/>
      <c r="B7" s="215"/>
      <c r="C7" s="215"/>
      <c r="D7" s="215"/>
      <c r="E7" s="215"/>
      <c r="F7" s="215"/>
      <c r="G7" s="215"/>
      <c r="H7" s="215"/>
      <c r="I7" s="215"/>
      <c r="J7" s="215"/>
      <c r="K7" s="215"/>
      <c r="L7" s="215"/>
      <c r="M7" s="215"/>
      <c r="N7" s="215"/>
      <c r="O7" s="215"/>
      <c r="P7" s="215"/>
      <c r="Q7" s="215"/>
      <c r="R7" s="215"/>
      <c r="S7" s="215"/>
      <c r="T7" s="215"/>
      <c r="U7" s="215"/>
      <c r="V7" s="215"/>
      <c r="W7" s="215"/>
      <c r="X7" s="215"/>
      <c r="Y7" s="215"/>
      <c r="Z7" s="215"/>
      <c r="AA7" s="215"/>
      <c r="AB7" s="215"/>
      <c r="AC7" s="215"/>
      <c r="AD7" s="215"/>
      <c r="AE7" s="215"/>
      <c r="AF7" s="215"/>
      <c r="AG7" s="215"/>
      <c r="AH7" s="215"/>
      <c r="AI7" s="215"/>
    </row>
    <row r="8" spans="1:51" s="214" customFormat="1" x14ac:dyDescent="0.15">
      <c r="A8" s="215"/>
      <c r="B8" s="215"/>
      <c r="C8" s="215"/>
      <c r="D8" s="215"/>
      <c r="E8" s="215"/>
      <c r="F8" s="215"/>
      <c r="G8" s="215"/>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row>
    <row r="9" spans="1:51" s="214" customFormat="1" x14ac:dyDescent="0.15">
      <c r="A9" s="215"/>
      <c r="B9" s="215"/>
      <c r="C9" s="215"/>
      <c r="D9" s="215"/>
      <c r="E9" s="215"/>
      <c r="F9" s="215"/>
      <c r="G9" s="215"/>
      <c r="H9" s="215"/>
      <c r="I9" s="215"/>
      <c r="J9" s="215"/>
      <c r="K9" s="215"/>
      <c r="L9" s="215"/>
      <c r="M9" s="215"/>
      <c r="N9" s="215"/>
      <c r="O9" s="215"/>
      <c r="P9" s="215"/>
      <c r="Q9" s="215"/>
      <c r="R9" s="215"/>
      <c r="S9" s="215"/>
      <c r="T9" s="215"/>
      <c r="U9" s="215"/>
      <c r="V9" s="215"/>
      <c r="W9" s="215"/>
      <c r="X9" s="215"/>
      <c r="Y9" s="215"/>
      <c r="Z9" s="215"/>
      <c r="AA9" s="215"/>
      <c r="AB9" s="215"/>
      <c r="AC9" s="215"/>
      <c r="AD9" s="215"/>
      <c r="AE9" s="215"/>
      <c r="AF9" s="215"/>
      <c r="AG9" s="215"/>
      <c r="AH9" s="215"/>
      <c r="AI9" s="215"/>
    </row>
    <row r="10" spans="1:51" s="214" customFormat="1" x14ac:dyDescent="0.15">
      <c r="A10" s="215"/>
      <c r="B10" s="215"/>
      <c r="C10" s="215"/>
      <c r="D10" s="215"/>
      <c r="E10" s="215"/>
      <c r="F10" s="215"/>
      <c r="G10" s="215"/>
      <c r="H10" s="215"/>
      <c r="I10" s="215"/>
      <c r="J10" s="215"/>
      <c r="K10" s="215"/>
      <c r="L10" s="215"/>
      <c r="M10" s="215"/>
      <c r="N10" s="215"/>
      <c r="O10" s="215"/>
      <c r="P10" s="215"/>
      <c r="Q10" s="215"/>
      <c r="R10" s="215"/>
      <c r="S10" s="215"/>
      <c r="T10" s="215"/>
      <c r="U10" s="215"/>
      <c r="V10" s="215"/>
      <c r="W10" s="215"/>
      <c r="X10" s="215"/>
      <c r="Y10" s="215"/>
      <c r="Z10" s="215"/>
      <c r="AA10" s="215"/>
      <c r="AB10" s="215"/>
      <c r="AC10" s="215"/>
      <c r="AD10" s="215"/>
      <c r="AE10" s="215"/>
      <c r="AF10" s="215"/>
      <c r="AG10" s="215"/>
      <c r="AH10" s="215"/>
      <c r="AI10" s="215"/>
      <c r="AY10" s="214" t="s">
        <v>555</v>
      </c>
    </row>
    <row r="11" spans="1:51" s="214" customFormat="1" x14ac:dyDescent="0.15">
      <c r="A11" s="215"/>
      <c r="B11" s="215"/>
      <c r="C11" s="215"/>
      <c r="D11" s="215"/>
      <c r="E11" s="215"/>
      <c r="F11" s="215"/>
      <c r="G11" s="215"/>
      <c r="H11" s="215"/>
      <c r="I11" s="215"/>
      <c r="J11" s="215"/>
      <c r="K11" s="215"/>
      <c r="L11" s="215"/>
      <c r="M11" s="215"/>
      <c r="N11" s="215"/>
      <c r="O11" s="215"/>
      <c r="P11" s="215"/>
      <c r="Q11" s="215"/>
      <c r="R11" s="215"/>
      <c r="S11" s="215"/>
      <c r="T11" s="215"/>
      <c r="U11" s="215"/>
      <c r="V11" s="215"/>
      <c r="W11" s="215"/>
      <c r="X11" s="215"/>
      <c r="Y11" s="215"/>
      <c r="Z11" s="215"/>
      <c r="AA11" s="215"/>
      <c r="AB11" s="215"/>
      <c r="AC11" s="215"/>
      <c r="AD11" s="215"/>
      <c r="AE11" s="215"/>
      <c r="AF11" s="215"/>
      <c r="AG11" s="215"/>
      <c r="AH11" s="215"/>
      <c r="AI11" s="215"/>
    </row>
    <row r="12" spans="1:51" s="214" customFormat="1" x14ac:dyDescent="0.15">
      <c r="A12" s="215"/>
      <c r="B12" s="215"/>
      <c r="C12" s="215"/>
      <c r="D12" s="215"/>
      <c r="E12" s="215"/>
      <c r="F12" s="215"/>
      <c r="G12" s="215"/>
      <c r="H12" s="215"/>
      <c r="I12" s="215"/>
      <c r="J12" s="215"/>
      <c r="K12" s="215"/>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Y12" s="214" t="s">
        <v>555</v>
      </c>
    </row>
    <row r="13" spans="1:51" s="214" customFormat="1" x14ac:dyDescent="0.15">
      <c r="A13" s="215"/>
      <c r="B13" s="215"/>
      <c r="C13" s="215"/>
      <c r="D13" s="215"/>
      <c r="E13" s="215"/>
      <c r="F13" s="215"/>
      <c r="G13" s="215"/>
      <c r="H13" s="215"/>
      <c r="I13" s="215"/>
      <c r="J13" s="215"/>
      <c r="K13" s="215"/>
      <c r="L13" s="215"/>
      <c r="M13" s="215"/>
      <c r="N13" s="215"/>
      <c r="O13" s="215"/>
      <c r="P13" s="215"/>
      <c r="Q13" s="215"/>
      <c r="R13" s="215"/>
      <c r="S13" s="215"/>
      <c r="T13" s="215"/>
      <c r="U13" s="215"/>
      <c r="V13" s="215"/>
      <c r="W13" s="215"/>
      <c r="X13" s="215"/>
      <c r="Y13" s="215"/>
      <c r="Z13" s="215"/>
      <c r="AA13" s="215"/>
      <c r="AB13" s="215"/>
      <c r="AC13" s="215"/>
      <c r="AD13" s="215"/>
      <c r="AE13" s="215"/>
      <c r="AF13" s="215"/>
      <c r="AG13" s="215"/>
      <c r="AH13" s="215"/>
      <c r="AI13" s="215"/>
    </row>
    <row r="14" spans="1:51" s="214" customFormat="1" ht="14.25" customHeight="1" x14ac:dyDescent="0.15">
      <c r="A14" s="215"/>
      <c r="B14" s="215"/>
      <c r="C14" s="215"/>
      <c r="D14" s="215"/>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row>
    <row r="15" spans="1:51" s="214" customFormat="1" x14ac:dyDescent="0.15">
      <c r="A15" s="216"/>
      <c r="B15" s="215"/>
      <c r="C15" s="215"/>
      <c r="D15" s="215"/>
      <c r="E15" s="215"/>
      <c r="F15" s="215"/>
      <c r="G15" s="215"/>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row>
    <row r="16" spans="1:51" s="214" customFormat="1" x14ac:dyDescent="0.15">
      <c r="A16" s="216"/>
      <c r="B16" s="215"/>
      <c r="C16" s="215"/>
      <c r="D16" s="215"/>
      <c r="E16" s="215"/>
      <c r="F16" s="215"/>
      <c r="G16" s="215"/>
      <c r="H16" s="215"/>
      <c r="I16" s="215"/>
      <c r="J16" s="215"/>
      <c r="K16" s="215"/>
      <c r="L16" s="215"/>
      <c r="M16" s="215"/>
      <c r="N16" s="215"/>
      <c r="O16" s="215"/>
      <c r="P16" s="215"/>
      <c r="Q16" s="215"/>
      <c r="R16" s="215"/>
      <c r="S16" s="215"/>
      <c r="T16" s="215"/>
      <c r="U16" s="215"/>
      <c r="V16" s="215"/>
      <c r="W16" s="215"/>
      <c r="X16" s="215"/>
      <c r="Y16" s="215"/>
      <c r="Z16" s="215"/>
      <c r="AA16" s="215"/>
      <c r="AB16" s="215"/>
      <c r="AC16" s="215"/>
      <c r="AD16" s="215"/>
      <c r="AE16" s="215"/>
      <c r="AF16" s="215"/>
      <c r="AG16" s="215"/>
      <c r="AH16" s="215"/>
      <c r="AI16" s="215"/>
    </row>
    <row r="17" spans="1:259" s="214" customFormat="1" x14ac:dyDescent="0.15">
      <c r="A17" s="216"/>
      <c r="B17" s="215"/>
      <c r="C17" s="215"/>
      <c r="D17" s="215"/>
      <c r="E17" s="215"/>
      <c r="F17" s="215"/>
      <c r="G17" s="215"/>
      <c r="H17" s="215"/>
      <c r="I17" s="215"/>
      <c r="J17" s="215"/>
      <c r="K17" s="215"/>
      <c r="L17" s="215"/>
      <c r="M17" s="215"/>
      <c r="N17" s="215"/>
      <c r="O17" s="215"/>
      <c r="P17" s="215"/>
      <c r="Q17" s="215"/>
      <c r="R17" s="215"/>
      <c r="S17" s="215"/>
      <c r="T17" s="215"/>
      <c r="U17" s="215"/>
      <c r="V17" s="215"/>
      <c r="W17" s="215"/>
      <c r="X17" s="215"/>
      <c r="Y17" s="215"/>
      <c r="Z17" s="215"/>
      <c r="AA17" s="215"/>
      <c r="AB17" s="215"/>
      <c r="AC17" s="215"/>
      <c r="AD17" s="215"/>
      <c r="AE17" s="215"/>
      <c r="AF17" s="215"/>
      <c r="AG17" s="215"/>
      <c r="AH17" s="215"/>
      <c r="AI17" s="215"/>
    </row>
    <row r="18" spans="1:259" s="214" customFormat="1" x14ac:dyDescent="0.15">
      <c r="A18" s="216"/>
      <c r="B18" s="215"/>
      <c r="C18" s="215"/>
      <c r="D18" s="215"/>
      <c r="E18" s="215"/>
      <c r="F18" s="215"/>
      <c r="G18" s="215"/>
      <c r="H18" s="215"/>
      <c r="I18" s="215"/>
      <c r="J18" s="215"/>
      <c r="K18" s="215"/>
      <c r="L18" s="215"/>
      <c r="M18" s="215"/>
      <c r="N18" s="215"/>
      <c r="O18" s="215"/>
      <c r="P18" s="215"/>
      <c r="Q18" s="215"/>
      <c r="R18" s="215"/>
      <c r="S18" s="215"/>
      <c r="T18" s="215"/>
      <c r="U18" s="215"/>
      <c r="V18" s="215"/>
      <c r="W18" s="215"/>
      <c r="X18" s="215"/>
      <c r="Y18" s="215"/>
      <c r="Z18" s="215"/>
      <c r="AA18" s="215"/>
      <c r="AB18" s="215"/>
      <c r="AC18" s="215"/>
      <c r="AD18" s="215"/>
      <c r="AE18" s="215"/>
      <c r="AF18" s="215"/>
      <c r="AG18" s="215"/>
      <c r="AH18" s="215"/>
      <c r="AI18" s="215"/>
    </row>
    <row r="19" spans="1:259" x14ac:dyDescent="0.15">
      <c r="P19" s="216"/>
      <c r="Q19" s="216"/>
    </row>
    <row r="20" spans="1:259" x14ac:dyDescent="0.15">
      <c r="P20" s="216"/>
      <c r="Q20" s="216"/>
    </row>
    <row r="21" spans="1:259" ht="17.25" x14ac:dyDescent="0.15">
      <c r="B21" s="310"/>
      <c r="C21" s="218"/>
      <c r="D21" s="218"/>
      <c r="E21" s="218"/>
      <c r="F21" s="218"/>
      <c r="G21" s="218"/>
      <c r="H21" s="218"/>
      <c r="I21" s="218"/>
      <c r="J21" s="218"/>
      <c r="K21" s="218"/>
      <c r="L21" s="218"/>
      <c r="M21" s="218"/>
      <c r="N21" s="311"/>
      <c r="O21" s="218"/>
      <c r="P21" s="219"/>
      <c r="Q21" s="216"/>
      <c r="IY21" s="312"/>
    </row>
    <row r="22" spans="1:259" ht="17.25" x14ac:dyDescent="0.15">
      <c r="B22" s="220"/>
      <c r="IY22" s="312"/>
    </row>
    <row r="23" spans="1:259" x14ac:dyDescent="0.15">
      <c r="B23" s="220"/>
    </row>
    <row r="24" spans="1:259" x14ac:dyDescent="0.15">
      <c r="B24" s="220"/>
    </row>
    <row r="25" spans="1:259" x14ac:dyDescent="0.15">
      <c r="B25" s="220"/>
    </row>
    <row r="26" spans="1:259" x14ac:dyDescent="0.15">
      <c r="B26" s="220"/>
    </row>
    <row r="27" spans="1:259" x14ac:dyDescent="0.15">
      <c r="B27" s="220"/>
    </row>
    <row r="28" spans="1:259" x14ac:dyDescent="0.15">
      <c r="B28" s="220"/>
    </row>
    <row r="29" spans="1:259" x14ac:dyDescent="0.15">
      <c r="B29" s="220"/>
    </row>
    <row r="30" spans="1:259" x14ac:dyDescent="0.15">
      <c r="B30" s="220"/>
    </row>
    <row r="31" spans="1:259" x14ac:dyDescent="0.15">
      <c r="B31" s="220"/>
    </row>
    <row r="32" spans="1:259" x14ac:dyDescent="0.15">
      <c r="B32" s="220"/>
    </row>
    <row r="33" spans="2:17" x14ac:dyDescent="0.15">
      <c r="B33" s="220"/>
    </row>
    <row r="34" spans="2:17" x14ac:dyDescent="0.15">
      <c r="B34" s="220"/>
    </row>
    <row r="35" spans="2:17" x14ac:dyDescent="0.15">
      <c r="B35" s="220"/>
    </row>
    <row r="36" spans="2:17" x14ac:dyDescent="0.15">
      <c r="B36" s="220"/>
    </row>
    <row r="37" spans="2:17" x14ac:dyDescent="0.15">
      <c r="B37" s="220"/>
    </row>
    <row r="38" spans="2:17" x14ac:dyDescent="0.15">
      <c r="B38" s="220"/>
    </row>
    <row r="39" spans="2:17" x14ac:dyDescent="0.15">
      <c r="B39" s="307"/>
      <c r="C39" s="277"/>
      <c r="D39" s="277"/>
      <c r="E39" s="277"/>
      <c r="F39" s="277"/>
      <c r="G39" s="277"/>
      <c r="H39" s="277"/>
      <c r="I39" s="277"/>
      <c r="J39" s="277"/>
      <c r="K39" s="277"/>
      <c r="L39" s="277"/>
      <c r="M39" s="277"/>
      <c r="N39" s="277"/>
      <c r="O39" s="277"/>
      <c r="P39" s="308"/>
    </row>
    <row r="40" spans="2:17" x14ac:dyDescent="0.15">
      <c r="B40" s="313"/>
      <c r="P40" s="313"/>
      <c r="Q40" s="216"/>
    </row>
    <row r="41" spans="2:17" ht="17.25" x14ac:dyDescent="0.15">
      <c r="B41" s="217" t="s">
        <v>556</v>
      </c>
      <c r="C41" s="218"/>
      <c r="D41" s="218"/>
      <c r="E41" s="218"/>
      <c r="F41" s="218"/>
      <c r="G41" s="218"/>
      <c r="H41" s="218"/>
      <c r="I41" s="218"/>
      <c r="J41" s="218"/>
      <c r="K41" s="218"/>
      <c r="L41" s="218"/>
      <c r="M41" s="218"/>
      <c r="N41" s="218"/>
      <c r="O41" s="218"/>
      <c r="P41" s="219"/>
    </row>
    <row r="42" spans="2:17" x14ac:dyDescent="0.15">
      <c r="B42" s="220"/>
      <c r="G42" s="314" t="s">
        <v>557</v>
      </c>
      <c r="I42" s="315"/>
      <c r="J42" s="315"/>
      <c r="K42" s="315"/>
    </row>
    <row r="43" spans="2:17" x14ac:dyDescent="0.15">
      <c r="B43" s="220"/>
      <c r="G43" s="1147" t="s">
        <v>558</v>
      </c>
      <c r="H43" s="1148"/>
      <c r="I43" s="1148"/>
      <c r="J43" s="1148"/>
      <c r="K43" s="1148"/>
      <c r="L43" s="1148"/>
      <c r="M43" s="1148"/>
      <c r="N43" s="1148"/>
      <c r="O43" s="1149"/>
    </row>
    <row r="44" spans="2:17" x14ac:dyDescent="0.15">
      <c r="B44" s="220"/>
      <c r="G44" s="1150"/>
      <c r="H44" s="1151"/>
      <c r="I44" s="1151"/>
      <c r="J44" s="1151"/>
      <c r="K44" s="1151"/>
      <c r="L44" s="1151"/>
      <c r="M44" s="1151"/>
      <c r="N44" s="1151"/>
      <c r="O44" s="1152"/>
    </row>
    <row r="45" spans="2:17" x14ac:dyDescent="0.15">
      <c r="B45" s="220"/>
      <c r="G45" s="1150"/>
      <c r="H45" s="1151"/>
      <c r="I45" s="1151"/>
      <c r="J45" s="1151"/>
      <c r="K45" s="1151"/>
      <c r="L45" s="1151"/>
      <c r="M45" s="1151"/>
      <c r="N45" s="1151"/>
      <c r="O45" s="1152"/>
    </row>
    <row r="46" spans="2:17" x14ac:dyDescent="0.15">
      <c r="B46" s="220"/>
      <c r="G46" s="1150"/>
      <c r="H46" s="1151"/>
      <c r="I46" s="1151"/>
      <c r="J46" s="1151"/>
      <c r="K46" s="1151"/>
      <c r="L46" s="1151"/>
      <c r="M46" s="1151"/>
      <c r="N46" s="1151"/>
      <c r="O46" s="1152"/>
    </row>
    <row r="47" spans="2:17" x14ac:dyDescent="0.15">
      <c r="B47" s="220"/>
      <c r="G47" s="1153"/>
      <c r="H47" s="1154"/>
      <c r="I47" s="1154"/>
      <c r="J47" s="1154"/>
      <c r="K47" s="1154"/>
      <c r="L47" s="1154"/>
      <c r="M47" s="1154"/>
      <c r="N47" s="1154"/>
      <c r="O47" s="1155"/>
    </row>
    <row r="48" spans="2:17" x14ac:dyDescent="0.15">
      <c r="B48" s="220"/>
      <c r="H48" s="316"/>
      <c r="I48" s="316"/>
      <c r="J48" s="316"/>
    </row>
    <row r="49" spans="1:17" x14ac:dyDescent="0.15">
      <c r="B49" s="220"/>
      <c r="G49" s="216" t="s">
        <v>559</v>
      </c>
    </row>
    <row r="50" spans="1:17" x14ac:dyDescent="0.15">
      <c r="B50" s="220"/>
      <c r="G50" s="1156"/>
      <c r="H50" s="1157"/>
      <c r="I50" s="1157"/>
      <c r="J50" s="1158"/>
      <c r="K50" s="317" t="s">
        <v>520</v>
      </c>
      <c r="L50" s="317" t="s">
        <v>521</v>
      </c>
      <c r="M50" s="317" t="s">
        <v>522</v>
      </c>
      <c r="N50" s="317" t="s">
        <v>523</v>
      </c>
      <c r="O50" s="317" t="s">
        <v>524</v>
      </c>
    </row>
    <row r="51" spans="1:17" x14ac:dyDescent="0.15">
      <c r="B51" s="220"/>
      <c r="G51" s="1159" t="s">
        <v>560</v>
      </c>
      <c r="H51" s="1160"/>
      <c r="I51" s="1165" t="s">
        <v>561</v>
      </c>
      <c r="J51" s="1165"/>
      <c r="K51" s="1168"/>
      <c r="L51" s="1168"/>
      <c r="M51" s="1168"/>
      <c r="N51" s="1133">
        <v>23.1</v>
      </c>
      <c r="O51" s="1133"/>
    </row>
    <row r="52" spans="1:17" x14ac:dyDescent="0.15">
      <c r="B52" s="220"/>
      <c r="G52" s="1161"/>
      <c r="H52" s="1162"/>
      <c r="I52" s="1166"/>
      <c r="J52" s="1166"/>
      <c r="K52" s="1133"/>
      <c r="L52" s="1133"/>
      <c r="M52" s="1133"/>
      <c r="N52" s="1133"/>
      <c r="O52" s="1133"/>
    </row>
    <row r="53" spans="1:17" x14ac:dyDescent="0.15">
      <c r="A53" s="315"/>
      <c r="B53" s="220"/>
      <c r="G53" s="1161"/>
      <c r="H53" s="1162"/>
      <c r="I53" s="1145" t="s">
        <v>562</v>
      </c>
      <c r="J53" s="1145"/>
      <c r="K53" s="1167"/>
      <c r="L53" s="1167"/>
      <c r="M53" s="1167"/>
      <c r="N53" s="1137">
        <v>57.8</v>
      </c>
      <c r="O53" s="1137">
        <v>59.7</v>
      </c>
    </row>
    <row r="54" spans="1:17" x14ac:dyDescent="0.15">
      <c r="A54" s="315"/>
      <c r="B54" s="220"/>
      <c r="G54" s="1163"/>
      <c r="H54" s="1164"/>
      <c r="I54" s="1145"/>
      <c r="J54" s="1145"/>
      <c r="K54" s="1138"/>
      <c r="L54" s="1138"/>
      <c r="M54" s="1138"/>
      <c r="N54" s="1138"/>
      <c r="O54" s="1138"/>
    </row>
    <row r="55" spans="1:17" x14ac:dyDescent="0.15">
      <c r="A55" s="315"/>
      <c r="B55" s="220"/>
      <c r="G55" s="1139" t="s">
        <v>563</v>
      </c>
      <c r="H55" s="1140"/>
      <c r="I55" s="1145" t="s">
        <v>561</v>
      </c>
      <c r="J55" s="1145"/>
      <c r="K55" s="1168"/>
      <c r="L55" s="1168"/>
      <c r="M55" s="1168"/>
      <c r="N55" s="1133">
        <v>39</v>
      </c>
      <c r="O55" s="1133">
        <v>32.5</v>
      </c>
    </row>
    <row r="56" spans="1:17" x14ac:dyDescent="0.15">
      <c r="A56" s="315"/>
      <c r="B56" s="220"/>
      <c r="G56" s="1141"/>
      <c r="H56" s="1142"/>
      <c r="I56" s="1145"/>
      <c r="J56" s="1145"/>
      <c r="K56" s="1133"/>
      <c r="L56" s="1133"/>
      <c r="M56" s="1133"/>
      <c r="N56" s="1133"/>
      <c r="O56" s="1133"/>
    </row>
    <row r="57" spans="1:17" s="315" customFormat="1" x14ac:dyDescent="0.15">
      <c r="B57" s="318"/>
      <c r="G57" s="1141"/>
      <c r="H57" s="1142"/>
      <c r="I57" s="1135" t="s">
        <v>562</v>
      </c>
      <c r="J57" s="1135"/>
      <c r="K57" s="1167"/>
      <c r="L57" s="1167"/>
      <c r="M57" s="1167"/>
      <c r="N57" s="1137">
        <v>55.4</v>
      </c>
      <c r="O57" s="1137">
        <v>56.7</v>
      </c>
      <c r="P57" s="319"/>
      <c r="Q57" s="318"/>
    </row>
    <row r="58" spans="1:17" s="315" customFormat="1" x14ac:dyDescent="0.15">
      <c r="A58" s="216"/>
      <c r="B58" s="318"/>
      <c r="G58" s="1143"/>
      <c r="H58" s="1144"/>
      <c r="I58" s="1135"/>
      <c r="J58" s="1135"/>
      <c r="K58" s="1138"/>
      <c r="L58" s="1138"/>
      <c r="M58" s="1138"/>
      <c r="N58" s="1138"/>
      <c r="O58" s="1138"/>
      <c r="P58" s="319"/>
      <c r="Q58" s="318"/>
    </row>
    <row r="59" spans="1:17" s="315" customFormat="1" x14ac:dyDescent="0.15">
      <c r="A59" s="216"/>
      <c r="B59" s="318"/>
      <c r="K59" s="320"/>
      <c r="L59" s="320"/>
      <c r="M59" s="320"/>
      <c r="N59" s="320"/>
      <c r="O59" s="320"/>
      <c r="P59" s="319"/>
      <c r="Q59" s="318"/>
    </row>
    <row r="60" spans="1:17" s="315" customFormat="1" x14ac:dyDescent="0.15">
      <c r="A60" s="216"/>
      <c r="B60" s="318"/>
      <c r="K60" s="320"/>
      <c r="L60" s="320"/>
      <c r="M60" s="320"/>
      <c r="N60" s="320"/>
      <c r="O60" s="320"/>
      <c r="P60" s="319"/>
      <c r="Q60" s="318"/>
    </row>
    <row r="61" spans="1:17" s="315" customFormat="1" x14ac:dyDescent="0.15">
      <c r="A61" s="216"/>
      <c r="B61" s="321"/>
      <c r="C61" s="322"/>
      <c r="D61" s="322"/>
      <c r="E61" s="322"/>
      <c r="F61" s="322"/>
      <c r="G61" s="322"/>
      <c r="H61" s="322"/>
      <c r="I61" s="322"/>
      <c r="J61" s="322"/>
      <c r="K61" s="322"/>
      <c r="L61" s="322"/>
      <c r="M61" s="323"/>
      <c r="N61" s="323"/>
      <c r="O61" s="323"/>
      <c r="P61" s="324"/>
      <c r="Q61" s="318"/>
    </row>
    <row r="62" spans="1:17" x14ac:dyDescent="0.15">
      <c r="B62" s="313"/>
      <c r="C62" s="313"/>
      <c r="D62" s="313"/>
      <c r="E62" s="313"/>
      <c r="F62" s="313"/>
      <c r="G62" s="313"/>
      <c r="H62" s="313"/>
      <c r="I62" s="313"/>
      <c r="J62" s="313"/>
      <c r="K62" s="313"/>
      <c r="L62" s="313"/>
      <c r="M62" s="313"/>
      <c r="N62" s="313"/>
      <c r="O62" s="313"/>
      <c r="P62" s="313"/>
      <c r="Q62" s="216"/>
    </row>
    <row r="63" spans="1:17" ht="17.25" x14ac:dyDescent="0.15">
      <c r="B63" s="278" t="s">
        <v>564</v>
      </c>
    </row>
    <row r="64" spans="1:17" x14ac:dyDescent="0.15">
      <c r="B64" s="220"/>
      <c r="G64" s="314" t="s">
        <v>557</v>
      </c>
      <c r="I64" s="315"/>
      <c r="J64" s="315"/>
      <c r="K64" s="315"/>
    </row>
    <row r="65" spans="2:30" x14ac:dyDescent="0.15">
      <c r="B65" s="220"/>
      <c r="G65" s="1147" t="s">
        <v>565</v>
      </c>
      <c r="H65" s="1148"/>
      <c r="I65" s="1148"/>
      <c r="J65" s="1148"/>
      <c r="K65" s="1148"/>
      <c r="L65" s="1148"/>
      <c r="M65" s="1148"/>
      <c r="N65" s="1148"/>
      <c r="O65" s="1149"/>
    </row>
    <row r="66" spans="2:30" x14ac:dyDescent="0.15">
      <c r="B66" s="220"/>
      <c r="G66" s="1150"/>
      <c r="H66" s="1151"/>
      <c r="I66" s="1151"/>
      <c r="J66" s="1151"/>
      <c r="K66" s="1151"/>
      <c r="L66" s="1151"/>
      <c r="M66" s="1151"/>
      <c r="N66" s="1151"/>
      <c r="O66" s="1152"/>
    </row>
    <row r="67" spans="2:30" x14ac:dyDescent="0.15">
      <c r="B67" s="220"/>
      <c r="G67" s="1150"/>
      <c r="H67" s="1151"/>
      <c r="I67" s="1151"/>
      <c r="J67" s="1151"/>
      <c r="K67" s="1151"/>
      <c r="L67" s="1151"/>
      <c r="M67" s="1151"/>
      <c r="N67" s="1151"/>
      <c r="O67" s="1152"/>
    </row>
    <row r="68" spans="2:30" x14ac:dyDescent="0.15">
      <c r="B68" s="220"/>
      <c r="G68" s="1150"/>
      <c r="H68" s="1151"/>
      <c r="I68" s="1151"/>
      <c r="J68" s="1151"/>
      <c r="K68" s="1151"/>
      <c r="L68" s="1151"/>
      <c r="M68" s="1151"/>
      <c r="N68" s="1151"/>
      <c r="O68" s="1152"/>
    </row>
    <row r="69" spans="2:30" x14ac:dyDescent="0.15">
      <c r="B69" s="220"/>
      <c r="G69" s="1153"/>
      <c r="H69" s="1154"/>
      <c r="I69" s="1154"/>
      <c r="J69" s="1154"/>
      <c r="K69" s="1154"/>
      <c r="L69" s="1154"/>
      <c r="M69" s="1154"/>
      <c r="N69" s="1154"/>
      <c r="O69" s="1155"/>
    </row>
    <row r="70" spans="2:30" x14ac:dyDescent="0.15">
      <c r="B70" s="220"/>
      <c r="H70" s="325"/>
      <c r="I70" s="325"/>
      <c r="J70" s="326"/>
      <c r="K70" s="326"/>
      <c r="L70" s="327"/>
      <c r="M70" s="326"/>
      <c r="N70" s="327"/>
      <c r="O70" s="327"/>
    </row>
    <row r="71" spans="2:30" x14ac:dyDescent="0.15">
      <c r="B71" s="220"/>
      <c r="G71" s="328" t="s">
        <v>566</v>
      </c>
      <c r="I71" s="329"/>
      <c r="J71" s="326"/>
      <c r="K71" s="326"/>
      <c r="L71" s="327"/>
      <c r="M71" s="326"/>
      <c r="N71" s="327"/>
      <c r="O71" s="327"/>
    </row>
    <row r="72" spans="2:30" x14ac:dyDescent="0.15">
      <c r="B72" s="220"/>
      <c r="G72" s="1156"/>
      <c r="H72" s="1157"/>
      <c r="I72" s="1157"/>
      <c r="J72" s="1158"/>
      <c r="K72" s="317" t="s">
        <v>520</v>
      </c>
      <c r="L72" s="317" t="s">
        <v>521</v>
      </c>
      <c r="M72" s="317" t="s">
        <v>522</v>
      </c>
      <c r="N72" s="317" t="s">
        <v>523</v>
      </c>
      <c r="O72" s="317" t="s">
        <v>524</v>
      </c>
    </row>
    <row r="73" spans="2:30" x14ac:dyDescent="0.15">
      <c r="B73" s="220"/>
      <c r="G73" s="1159" t="s">
        <v>560</v>
      </c>
      <c r="H73" s="1160"/>
      <c r="I73" s="1165" t="s">
        <v>561</v>
      </c>
      <c r="J73" s="1165"/>
      <c r="K73" s="1146">
        <v>83.2</v>
      </c>
      <c r="L73" s="1146">
        <v>58</v>
      </c>
      <c r="M73" s="1133">
        <v>41.1</v>
      </c>
      <c r="N73" s="1133">
        <v>23.1</v>
      </c>
      <c r="O73" s="1133"/>
      <c r="S73" s="216">
        <v>9.9</v>
      </c>
    </row>
    <row r="74" spans="2:30" x14ac:dyDescent="0.15">
      <c r="B74" s="220"/>
      <c r="G74" s="1161"/>
      <c r="H74" s="1162"/>
      <c r="I74" s="1166"/>
      <c r="J74" s="1166"/>
      <c r="K74" s="1146"/>
      <c r="L74" s="1146"/>
      <c r="M74" s="1133"/>
      <c r="N74" s="1133"/>
      <c r="O74" s="1133"/>
    </row>
    <row r="75" spans="2:30" x14ac:dyDescent="0.15">
      <c r="B75" s="220"/>
      <c r="G75" s="1161"/>
      <c r="H75" s="1162"/>
      <c r="I75" s="1145" t="s">
        <v>567</v>
      </c>
      <c r="J75" s="1145"/>
      <c r="K75" s="1137">
        <v>13.2</v>
      </c>
      <c r="L75" s="1137">
        <v>11.6</v>
      </c>
      <c r="M75" s="1137">
        <v>9.9</v>
      </c>
      <c r="N75" s="1137">
        <v>9</v>
      </c>
      <c r="O75" s="1137">
        <v>8.6</v>
      </c>
      <c r="U75" s="216">
        <v>81.2</v>
      </c>
      <c r="W75" s="216">
        <v>87.2</v>
      </c>
      <c r="Y75" s="216">
        <v>99.8</v>
      </c>
      <c r="AA75" s="216">
        <v>109.5</v>
      </c>
      <c r="AC75" s="216">
        <v>115.2</v>
      </c>
    </row>
    <row r="76" spans="2:30" x14ac:dyDescent="0.15">
      <c r="B76" s="220"/>
      <c r="G76" s="1163"/>
      <c r="H76" s="1164"/>
      <c r="I76" s="1145"/>
      <c r="J76" s="1145"/>
      <c r="K76" s="1138"/>
      <c r="L76" s="1138"/>
      <c r="M76" s="1138"/>
      <c r="N76" s="1138"/>
      <c r="O76" s="1138"/>
    </row>
    <row r="77" spans="2:30" x14ac:dyDescent="0.15">
      <c r="B77" s="220"/>
      <c r="G77" s="1139" t="s">
        <v>563</v>
      </c>
      <c r="H77" s="1140"/>
      <c r="I77" s="1145" t="s">
        <v>561</v>
      </c>
      <c r="J77" s="1145"/>
      <c r="K77" s="1146">
        <v>58.2</v>
      </c>
      <c r="L77" s="1146">
        <v>50.3</v>
      </c>
      <c r="M77" s="1133">
        <v>45.9</v>
      </c>
      <c r="N77" s="1133">
        <v>39</v>
      </c>
      <c r="O77" s="1133">
        <v>32.5</v>
      </c>
      <c r="R77" s="216">
        <v>12.3</v>
      </c>
      <c r="T77" s="216">
        <v>11.1</v>
      </c>
    </row>
    <row r="78" spans="2:30" x14ac:dyDescent="0.15">
      <c r="B78" s="220"/>
      <c r="G78" s="1141"/>
      <c r="H78" s="1142"/>
      <c r="I78" s="1145"/>
      <c r="J78" s="1145"/>
      <c r="K78" s="1146"/>
      <c r="L78" s="1146"/>
      <c r="M78" s="1133"/>
      <c r="N78" s="1133"/>
      <c r="O78" s="1133"/>
    </row>
    <row r="79" spans="2:30" x14ac:dyDescent="0.15">
      <c r="B79" s="220"/>
      <c r="G79" s="1141"/>
      <c r="H79" s="1142"/>
      <c r="I79" s="1134" t="s">
        <v>567</v>
      </c>
      <c r="J79" s="1135"/>
      <c r="K79" s="1136">
        <v>10.3</v>
      </c>
      <c r="L79" s="1136">
        <v>9.6</v>
      </c>
      <c r="M79" s="1136">
        <v>8.8000000000000007</v>
      </c>
      <c r="N79" s="1136">
        <v>9</v>
      </c>
      <c r="O79" s="1136">
        <v>8.1999999999999993</v>
      </c>
      <c r="V79" s="216">
        <v>53.5</v>
      </c>
      <c r="X79" s="216">
        <v>48.2</v>
      </c>
      <c r="Z79" s="216">
        <v>34.200000000000003</v>
      </c>
      <c r="AB79" s="216">
        <v>30.3</v>
      </c>
      <c r="AD79" s="216">
        <v>28.9</v>
      </c>
    </row>
    <row r="80" spans="2:30" x14ac:dyDescent="0.15">
      <c r="B80" s="220"/>
      <c r="G80" s="1143"/>
      <c r="H80" s="1144"/>
      <c r="I80" s="1135"/>
      <c r="J80" s="1135"/>
      <c r="K80" s="1136"/>
      <c r="L80" s="1136"/>
      <c r="M80" s="1136"/>
      <c r="N80" s="1136"/>
      <c r="O80" s="1136"/>
    </row>
    <row r="81" spans="2:17" x14ac:dyDescent="0.15">
      <c r="B81" s="220"/>
      <c r="K81" s="330"/>
    </row>
    <row r="82" spans="2:17" ht="17.25" x14ac:dyDescent="0.15">
      <c r="B82" s="220"/>
      <c r="K82" s="331"/>
      <c r="L82" s="331"/>
      <c r="M82" s="331"/>
      <c r="N82" s="331"/>
      <c r="O82" s="331"/>
    </row>
    <row r="83" spans="2:17" x14ac:dyDescent="0.15">
      <c r="B83" s="307"/>
      <c r="C83" s="277"/>
      <c r="D83" s="277"/>
      <c r="E83" s="277"/>
      <c r="F83" s="277"/>
      <c r="G83" s="277"/>
      <c r="H83" s="277"/>
      <c r="I83" s="277"/>
      <c r="J83" s="277"/>
      <c r="K83" s="277"/>
      <c r="L83" s="277"/>
      <c r="M83" s="277"/>
      <c r="N83" s="277"/>
      <c r="O83" s="277"/>
      <c r="P83" s="308"/>
    </row>
    <row r="84" spans="2:17" x14ac:dyDescent="0.15">
      <c r="P84" s="216"/>
      <c r="Q84" s="216"/>
    </row>
    <row r="85" spans="2:17" x14ac:dyDescent="0.15">
      <c r="P85" s="216"/>
      <c r="Q85" s="216"/>
    </row>
    <row r="86" spans="2:17" hidden="1" x14ac:dyDescent="0.15">
      <c r="P86" s="216"/>
      <c r="Q86" s="216"/>
    </row>
    <row r="87" spans="2:17" hidden="1" x14ac:dyDescent="0.15">
      <c r="K87" s="332"/>
      <c r="P87" s="216"/>
      <c r="Q87" s="216"/>
    </row>
    <row r="88" spans="2:17" hidden="1" x14ac:dyDescent="0.15">
      <c r="P88" s="216"/>
      <c r="Q88" s="216"/>
    </row>
    <row r="89" spans="2:17" hidden="1" x14ac:dyDescent="0.15">
      <c r="P89" s="216"/>
      <c r="Q89" s="216"/>
    </row>
    <row r="90" spans="2:17" hidden="1" x14ac:dyDescent="0.15">
      <c r="P90" s="216"/>
      <c r="Q90" s="216"/>
    </row>
    <row r="91" spans="2:17" hidden="1" x14ac:dyDescent="0.15">
      <c r="P91" s="216"/>
      <c r="Q91" s="216"/>
    </row>
    <row r="92" spans="2:17" ht="13.5" hidden="1" customHeight="1" x14ac:dyDescent="0.15">
      <c r="P92" s="216"/>
      <c r="Q92" s="216"/>
    </row>
    <row r="93" spans="2:17" ht="13.5" hidden="1" customHeight="1" x14ac:dyDescent="0.15">
      <c r="P93" s="216"/>
      <c r="Q93" s="216"/>
    </row>
    <row r="94" spans="2:17" ht="13.5" hidden="1" customHeight="1" x14ac:dyDescent="0.15">
      <c r="P94" s="216"/>
      <c r="Q94" s="216"/>
    </row>
    <row r="95" spans="2:17" ht="13.5" hidden="1" customHeight="1" x14ac:dyDescent="0.15">
      <c r="P95" s="216"/>
      <c r="Q95" s="216"/>
    </row>
    <row r="96" spans="2:17" ht="13.5" hidden="1" customHeight="1" x14ac:dyDescent="0.15">
      <c r="P96" s="216"/>
      <c r="Q96" s="216"/>
    </row>
    <row r="97" spans="16:17" ht="13.5" hidden="1" customHeight="1" x14ac:dyDescent="0.15">
      <c r="P97" s="216"/>
      <c r="Q97" s="216"/>
    </row>
    <row r="98" spans="16:17" ht="13.5" hidden="1" customHeight="1" x14ac:dyDescent="0.15">
      <c r="P98" s="216"/>
      <c r="Q98" s="216"/>
    </row>
    <row r="99" spans="16:17" ht="13.5" hidden="1" customHeight="1" x14ac:dyDescent="0.15">
      <c r="P99" s="216"/>
      <c r="Q99" s="216"/>
    </row>
    <row r="100" spans="16:17" ht="13.5" hidden="1" customHeight="1" x14ac:dyDescent="0.15">
      <c r="P100" s="216"/>
      <c r="Q100" s="216"/>
    </row>
    <row r="101" spans="16:17" ht="13.5" hidden="1" customHeight="1" x14ac:dyDescent="0.15">
      <c r="P101" s="216"/>
      <c r="Q101" s="216"/>
    </row>
    <row r="102" spans="16:17" ht="13.5" hidden="1" customHeight="1" x14ac:dyDescent="0.15">
      <c r="P102" s="216"/>
      <c r="Q102" s="216"/>
    </row>
    <row r="103" spans="16:17" ht="13.5" hidden="1" customHeight="1" x14ac:dyDescent="0.15">
      <c r="P103" s="216"/>
      <c r="Q103" s="216"/>
    </row>
    <row r="104" spans="16:17" ht="13.5" hidden="1" customHeight="1" x14ac:dyDescent="0.15">
      <c r="P104" s="216"/>
      <c r="Q104" s="216"/>
    </row>
    <row r="105" spans="16:17" ht="13.5" hidden="1" customHeight="1" x14ac:dyDescent="0.15">
      <c r="P105" s="216"/>
      <c r="Q105" s="216"/>
    </row>
    <row r="106" spans="16:17" ht="13.5" hidden="1" customHeight="1" x14ac:dyDescent="0.15">
      <c r="P106" s="216"/>
      <c r="Q106" s="216"/>
    </row>
    <row r="107" spans="16:17" ht="13.5" hidden="1" customHeight="1" x14ac:dyDescent="0.15">
      <c r="P107" s="216"/>
      <c r="Q107" s="216"/>
    </row>
    <row r="108" spans="16:17" ht="13.5" hidden="1" customHeight="1" x14ac:dyDescent="0.15">
      <c r="P108" s="216"/>
      <c r="Q108" s="216"/>
    </row>
    <row r="109" spans="16:17" ht="13.5" hidden="1" customHeight="1" x14ac:dyDescent="0.15">
      <c r="P109" s="216"/>
      <c r="Q109" s="216"/>
    </row>
    <row r="110" spans="16:17" ht="13.5" hidden="1" customHeight="1" x14ac:dyDescent="0.15">
      <c r="P110" s="216"/>
      <c r="Q110" s="216"/>
    </row>
    <row r="111" spans="16:17" ht="13.5" hidden="1" customHeight="1" x14ac:dyDescent="0.15">
      <c r="P111" s="216"/>
      <c r="Q111" s="216"/>
    </row>
    <row r="112" spans="16:17" ht="13.5" hidden="1" customHeight="1" x14ac:dyDescent="0.15">
      <c r="P112" s="216"/>
      <c r="Q112" s="216"/>
    </row>
    <row r="113" spans="16:17" ht="13.5" hidden="1" customHeight="1" x14ac:dyDescent="0.15">
      <c r="P113" s="216"/>
      <c r="Q113" s="216"/>
    </row>
    <row r="114" spans="16:17" ht="13.5" hidden="1" customHeight="1" x14ac:dyDescent="0.15">
      <c r="P114" s="216"/>
      <c r="Q114" s="216"/>
    </row>
    <row r="115" spans="16:17" ht="13.5" hidden="1" customHeight="1" x14ac:dyDescent="0.15">
      <c r="P115" s="216"/>
      <c r="Q115" s="216"/>
    </row>
    <row r="116" spans="16:17" ht="13.5" hidden="1" customHeight="1" x14ac:dyDescent="0.15">
      <c r="P116" s="216"/>
      <c r="Q116" s="216"/>
    </row>
    <row r="117" spans="16:17" ht="13.5" hidden="1" customHeight="1" x14ac:dyDescent="0.15">
      <c r="P117" s="216"/>
      <c r="Q117" s="216"/>
    </row>
    <row r="118" spans="16:17" ht="13.5" hidden="1" customHeight="1" x14ac:dyDescent="0.15">
      <c r="P118" s="216"/>
      <c r="Q118" s="216"/>
    </row>
    <row r="119" spans="16:17" ht="13.5" hidden="1" customHeight="1" x14ac:dyDescent="0.15">
      <c r="P119" s="216"/>
      <c r="Q119" s="216"/>
    </row>
    <row r="120" spans="16:17" ht="13.5" hidden="1" customHeight="1" x14ac:dyDescent="0.15">
      <c r="P120" s="216"/>
      <c r="Q120" s="216"/>
    </row>
    <row r="121" spans="16:17" ht="13.5" hidden="1" customHeight="1" x14ac:dyDescent="0.15">
      <c r="P121" s="216"/>
      <c r="Q121" s="216"/>
    </row>
    <row r="122" spans="16:17" ht="13.5" hidden="1" customHeight="1" x14ac:dyDescent="0.15">
      <c r="P122" s="216"/>
      <c r="Q122" s="216"/>
    </row>
    <row r="123" spans="16:17" ht="13.5" hidden="1" customHeight="1" x14ac:dyDescent="0.15">
      <c r="P123" s="216"/>
      <c r="Q123" s="216"/>
    </row>
    <row r="124" spans="16:17" ht="13.5" hidden="1" customHeight="1" x14ac:dyDescent="0.15">
      <c r="P124" s="216"/>
      <c r="Q124" s="216"/>
    </row>
    <row r="125" spans="16:17" ht="13.5" hidden="1" customHeight="1" x14ac:dyDescent="0.15">
      <c r="P125" s="216"/>
      <c r="Q125" s="216"/>
    </row>
    <row r="126" spans="16:17" ht="13.5" hidden="1" customHeight="1" x14ac:dyDescent="0.15">
      <c r="P126" s="216"/>
      <c r="Q126" s="216"/>
    </row>
    <row r="127" spans="16:17" ht="13.5" hidden="1" customHeight="1" x14ac:dyDescent="0.15">
      <c r="P127" s="216"/>
      <c r="Q127" s="216"/>
    </row>
    <row r="128" spans="16:17" ht="13.5" hidden="1" customHeight="1" x14ac:dyDescent="0.15">
      <c r="P128" s="216"/>
      <c r="Q128" s="216"/>
    </row>
    <row r="129" spans="16:17" ht="13.5" hidden="1" customHeight="1" x14ac:dyDescent="0.15">
      <c r="P129" s="216"/>
      <c r="Q129" s="216"/>
    </row>
    <row r="130" spans="16:17" ht="13.5" hidden="1" customHeight="1" x14ac:dyDescent="0.15">
      <c r="P130" s="216"/>
      <c r="Q130" s="216"/>
    </row>
    <row r="131" spans="16:17" ht="13.5" hidden="1" customHeight="1" x14ac:dyDescent="0.15">
      <c r="P131" s="216"/>
      <c r="Q131" s="216"/>
    </row>
    <row r="132" spans="16:17" ht="13.5" hidden="1" customHeight="1" x14ac:dyDescent="0.15">
      <c r="P132" s="216"/>
      <c r="Q132" s="216"/>
    </row>
    <row r="133" spans="16:17" ht="13.5" hidden="1" customHeight="1" x14ac:dyDescent="0.15">
      <c r="P133" s="216"/>
      <c r="Q133" s="216"/>
    </row>
    <row r="134" spans="16:17" ht="13.5" hidden="1" customHeight="1" x14ac:dyDescent="0.15">
      <c r="P134" s="216"/>
      <c r="Q134" s="216"/>
    </row>
    <row r="135" spans="16:17" ht="13.5" hidden="1" customHeight="1" x14ac:dyDescent="0.15">
      <c r="P135" s="216"/>
      <c r="Q135" s="216"/>
    </row>
    <row r="136" spans="16:17" ht="13.5" hidden="1" customHeight="1" x14ac:dyDescent="0.15">
      <c r="P136" s="216"/>
      <c r="Q136" s="216"/>
    </row>
    <row r="137" spans="16:17" ht="13.5" hidden="1" customHeight="1" x14ac:dyDescent="0.15">
      <c r="P137" s="216"/>
      <c r="Q137" s="216"/>
    </row>
    <row r="138" spans="16:17" ht="13.5" hidden="1" customHeight="1" x14ac:dyDescent="0.15">
      <c r="P138" s="216"/>
      <c r="Q138" s="216"/>
    </row>
    <row r="139" spans="16:17" ht="13.5" hidden="1" customHeight="1" x14ac:dyDescent="0.15">
      <c r="P139" s="216"/>
      <c r="Q139" s="216"/>
    </row>
    <row r="140" spans="16:17" ht="13.5" hidden="1" customHeight="1" x14ac:dyDescent="0.15">
      <c r="P140" s="216"/>
      <c r="Q140" s="216"/>
    </row>
    <row r="141" spans="16:17" ht="13.5" hidden="1" customHeight="1" x14ac:dyDescent="0.15">
      <c r="P141" s="216"/>
      <c r="Q141" s="216"/>
    </row>
    <row r="142" spans="16:17" ht="13.5" hidden="1" customHeight="1" x14ac:dyDescent="0.15">
      <c r="P142" s="216"/>
      <c r="Q142" s="216"/>
    </row>
    <row r="143" spans="16:17" ht="13.5" hidden="1" customHeight="1" x14ac:dyDescent="0.15">
      <c r="P143" s="216"/>
      <c r="Q143" s="216"/>
    </row>
    <row r="144" spans="16:17" ht="13.5" hidden="1" customHeight="1" x14ac:dyDescent="0.15">
      <c r="P144" s="216"/>
      <c r="Q144" s="216"/>
    </row>
    <row r="145" spans="16:17" ht="13.5" hidden="1" customHeight="1" x14ac:dyDescent="0.15">
      <c r="P145" s="216"/>
      <c r="Q145" s="216"/>
    </row>
    <row r="146" spans="16:17" ht="13.5" hidden="1" customHeight="1" x14ac:dyDescent="0.15">
      <c r="P146" s="216"/>
      <c r="Q146" s="216"/>
    </row>
    <row r="147" spans="16:17" ht="13.5" hidden="1" customHeight="1" x14ac:dyDescent="0.15">
      <c r="P147" s="216"/>
      <c r="Q147" s="216"/>
    </row>
    <row r="148" spans="16:17" ht="13.5" hidden="1" customHeight="1" x14ac:dyDescent="0.15">
      <c r="P148" s="216"/>
      <c r="Q148" s="216"/>
    </row>
    <row r="149" spans="16:17" ht="13.5" hidden="1" customHeight="1" x14ac:dyDescent="0.15">
      <c r="P149" s="216"/>
      <c r="Q149" s="216"/>
    </row>
    <row r="150" spans="16:17" ht="13.5" hidden="1" customHeight="1" x14ac:dyDescent="0.15">
      <c r="P150" s="216"/>
      <c r="Q150" s="216"/>
    </row>
    <row r="151" spans="16:17" ht="13.5" hidden="1" customHeight="1" x14ac:dyDescent="0.15">
      <c r="P151" s="216"/>
      <c r="Q151" s="216"/>
    </row>
    <row r="152" spans="16:17" ht="13.5" hidden="1" customHeight="1" x14ac:dyDescent="0.15">
      <c r="P152" s="216"/>
      <c r="Q152" s="216"/>
    </row>
    <row r="153" spans="16:17" ht="13.5" hidden="1" customHeight="1" x14ac:dyDescent="0.15">
      <c r="P153" s="216"/>
      <c r="Q153" s="216"/>
    </row>
    <row r="154" spans="16:17" ht="13.5" hidden="1" customHeight="1" x14ac:dyDescent="0.15">
      <c r="P154" s="216"/>
      <c r="Q154" s="216"/>
    </row>
    <row r="155" spans="16:17" ht="13.5" hidden="1" customHeight="1" x14ac:dyDescent="0.15">
      <c r="P155" s="216"/>
      <c r="Q155" s="216"/>
    </row>
    <row r="156" spans="16:17" ht="13.5" hidden="1" customHeight="1" x14ac:dyDescent="0.15">
      <c r="P156" s="216"/>
      <c r="Q156" s="216"/>
    </row>
    <row r="157" spans="16:17" ht="13.5" hidden="1" customHeight="1" x14ac:dyDescent="0.15">
      <c r="P157" s="216"/>
      <c r="Q157" s="216"/>
    </row>
    <row r="158" spans="16:17" ht="13.5" hidden="1" customHeight="1" x14ac:dyDescent="0.15">
      <c r="P158" s="216"/>
      <c r="Q158" s="216"/>
    </row>
    <row r="159" spans="16:17" ht="13.5" hidden="1" customHeight="1" x14ac:dyDescent="0.15">
      <c r="P159" s="216"/>
      <c r="Q159" s="216"/>
    </row>
    <row r="160" spans="16:17" ht="13.5" hidden="1" customHeight="1" x14ac:dyDescent="0.15">
      <c r="P160" s="216"/>
      <c r="Q160" s="21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H135"/>
  <sheetViews>
    <sheetView showGridLines="0" zoomScale="75" zoomScaleNormal="75" zoomScaleSheetLayoutView="70" workbookViewId="0"/>
  </sheetViews>
  <sheetFormatPr defaultColWidth="0" defaultRowHeight="13.5" customHeight="1" zeroHeight="1" x14ac:dyDescent="0.15"/>
  <cols>
    <col min="1" max="1" width="9.125" style="215" customWidth="1"/>
    <col min="2" max="16" width="9" style="215" customWidth="1"/>
    <col min="17" max="17" width="9.125" style="215" customWidth="1"/>
    <col min="18" max="18" width="9.125" style="215" bestFit="1" customWidth="1"/>
    <col min="19" max="34" width="9" style="215" customWidth="1"/>
    <col min="35" max="16384" width="9" style="214" hidden="1"/>
  </cols>
  <sheetData>
    <row r="1" spans="2:34" ht="13.5" customHeight="1" x14ac:dyDescent="0.15">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row>
    <row r="2" spans="2:34" x14ac:dyDescent="0.15">
      <c r="S2" s="214"/>
      <c r="AH2" s="214"/>
    </row>
    <row r="3" spans="2:34" x14ac:dyDescent="0.15">
      <c r="C3" s="214"/>
      <c r="D3" s="214"/>
      <c r="E3" s="214"/>
      <c r="F3" s="214"/>
      <c r="G3" s="214"/>
      <c r="H3" s="214"/>
      <c r="I3" s="214"/>
      <c r="J3" s="214"/>
      <c r="K3" s="214"/>
      <c r="L3" s="214"/>
      <c r="M3" s="214"/>
      <c r="N3" s="214"/>
      <c r="O3" s="214"/>
      <c r="P3" s="214"/>
      <c r="Q3" s="214"/>
      <c r="R3" s="214"/>
      <c r="S3" s="214"/>
      <c r="U3" s="214"/>
      <c r="V3" s="214"/>
      <c r="W3" s="214"/>
      <c r="X3" s="214"/>
      <c r="Y3" s="214"/>
      <c r="Z3" s="214"/>
      <c r="AA3" s="214"/>
      <c r="AB3" s="214"/>
      <c r="AC3" s="214"/>
      <c r="AD3" s="214"/>
      <c r="AE3" s="214"/>
      <c r="AF3" s="214"/>
      <c r="AG3" s="214"/>
      <c r="AH3" s="214"/>
    </row>
    <row r="4" spans="2:34" x14ac:dyDescent="0.15"/>
    <row r="5" spans="2:34" x14ac:dyDescent="0.15"/>
    <row r="6" spans="2:34" x14ac:dyDescent="0.15"/>
    <row r="7" spans="2:34" x14ac:dyDescent="0.15"/>
    <row r="8" spans="2:34" x14ac:dyDescent="0.15"/>
    <row r="9" spans="2:34" x14ac:dyDescent="0.15">
      <c r="AH9" s="21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14"/>
    </row>
    <row r="18" spans="12:34" x14ac:dyDescent="0.15"/>
    <row r="19" spans="12:34" x14ac:dyDescent="0.15"/>
    <row r="20" spans="12:34" x14ac:dyDescent="0.15">
      <c r="AH20" s="214"/>
    </row>
    <row r="21" spans="12:34" x14ac:dyDescent="0.15">
      <c r="AH21" s="214"/>
    </row>
    <row r="22" spans="12:34" x14ac:dyDescent="0.15"/>
    <row r="23" spans="12:34" x14ac:dyDescent="0.15"/>
    <row r="24" spans="12:34" x14ac:dyDescent="0.15">
      <c r="Q24" s="214"/>
    </row>
    <row r="25" spans="12:34" x14ac:dyDescent="0.15"/>
    <row r="26" spans="12:34" x14ac:dyDescent="0.15"/>
    <row r="27" spans="12:34" x14ac:dyDescent="0.15"/>
    <row r="28" spans="12:34" x14ac:dyDescent="0.15">
      <c r="O28" s="214"/>
      <c r="T28" s="214"/>
      <c r="AH28" s="214"/>
    </row>
    <row r="29" spans="12:34" x14ac:dyDescent="0.15"/>
    <row r="30" spans="12:34" x14ac:dyDescent="0.15"/>
    <row r="31" spans="12:34" x14ac:dyDescent="0.15">
      <c r="Q31" s="214"/>
    </row>
    <row r="32" spans="12:34" x14ac:dyDescent="0.15">
      <c r="L32" s="214"/>
    </row>
    <row r="33" spans="2:34" x14ac:dyDescent="0.15">
      <c r="C33" s="214"/>
      <c r="E33" s="214"/>
      <c r="G33" s="214"/>
      <c r="I33" s="214"/>
      <c r="X33" s="214"/>
    </row>
    <row r="34" spans="2:34" x14ac:dyDescent="0.15">
      <c r="B34" s="214"/>
      <c r="P34" s="214"/>
      <c r="R34" s="214"/>
      <c r="T34" s="214"/>
    </row>
    <row r="35" spans="2:34" x14ac:dyDescent="0.15">
      <c r="D35" s="214"/>
      <c r="W35" s="214"/>
      <c r="AC35" s="214"/>
      <c r="AD35" s="214"/>
      <c r="AE35" s="214"/>
      <c r="AF35" s="214"/>
      <c r="AG35" s="214"/>
      <c r="AH35" s="214"/>
    </row>
    <row r="36" spans="2:34" x14ac:dyDescent="0.15">
      <c r="H36" s="214"/>
      <c r="J36" s="214"/>
      <c r="K36" s="214"/>
      <c r="M36" s="214"/>
      <c r="Y36" s="214"/>
      <c r="Z36" s="214"/>
      <c r="AA36" s="214"/>
      <c r="AB36" s="214"/>
      <c r="AC36" s="214"/>
      <c r="AD36" s="214"/>
      <c r="AE36" s="214"/>
      <c r="AF36" s="214"/>
      <c r="AG36" s="214"/>
      <c r="AH36" s="214"/>
    </row>
    <row r="37" spans="2:34" x14ac:dyDescent="0.15">
      <c r="AH37" s="214"/>
    </row>
    <row r="38" spans="2:34" x14ac:dyDescent="0.15">
      <c r="AG38" s="214"/>
      <c r="AH38" s="214"/>
    </row>
    <row r="39" spans="2:34" x14ac:dyDescent="0.15"/>
    <row r="40" spans="2:34" x14ac:dyDescent="0.15">
      <c r="X40" s="214"/>
    </row>
    <row r="41" spans="2:34" x14ac:dyDescent="0.15">
      <c r="R41" s="214"/>
    </row>
    <row r="42" spans="2:34" x14ac:dyDescent="0.15">
      <c r="W42" s="214"/>
    </row>
    <row r="43" spans="2:34" x14ac:dyDescent="0.15">
      <c r="Y43" s="214"/>
      <c r="Z43" s="214"/>
      <c r="AA43" s="214"/>
      <c r="AB43" s="214"/>
      <c r="AC43" s="214"/>
      <c r="AD43" s="214"/>
      <c r="AE43" s="214"/>
      <c r="AF43" s="214"/>
      <c r="AG43" s="214"/>
      <c r="AH43" s="214"/>
    </row>
    <row r="44" spans="2:34" x14ac:dyDescent="0.15">
      <c r="AH44" s="214"/>
    </row>
    <row r="45" spans="2:34" x14ac:dyDescent="0.15">
      <c r="X45" s="214"/>
    </row>
    <row r="46" spans="2:34" x14ac:dyDescent="0.15"/>
    <row r="47" spans="2:34" x14ac:dyDescent="0.15"/>
    <row r="48" spans="2:34" x14ac:dyDescent="0.15">
      <c r="W48" s="214"/>
      <c r="Y48" s="214"/>
      <c r="Z48" s="214"/>
      <c r="AA48" s="214"/>
      <c r="AB48" s="214"/>
      <c r="AC48" s="214"/>
      <c r="AD48" s="214"/>
      <c r="AE48" s="214"/>
      <c r="AF48" s="214"/>
      <c r="AG48" s="214"/>
      <c r="AH48" s="214"/>
    </row>
    <row r="49" spans="28:34" x14ac:dyDescent="0.15"/>
    <row r="50" spans="28:34" x14ac:dyDescent="0.15">
      <c r="AE50" s="214"/>
      <c r="AF50" s="214"/>
      <c r="AG50" s="214"/>
      <c r="AH50" s="214"/>
    </row>
    <row r="51" spans="28:34" x14ac:dyDescent="0.15">
      <c r="AC51" s="214"/>
      <c r="AD51" s="214"/>
      <c r="AE51" s="214"/>
      <c r="AF51" s="214"/>
      <c r="AG51" s="214"/>
      <c r="AH51" s="214"/>
    </row>
    <row r="52" spans="28:34" x14ac:dyDescent="0.15"/>
    <row r="53" spans="28:34" x14ac:dyDescent="0.15">
      <c r="AF53" s="214"/>
      <c r="AG53" s="214"/>
      <c r="AH53" s="214"/>
    </row>
    <row r="54" spans="28:34" x14ac:dyDescent="0.15">
      <c r="AH54" s="214"/>
    </row>
    <row r="55" spans="28:34" x14ac:dyDescent="0.15"/>
    <row r="56" spans="28:34" x14ac:dyDescent="0.15">
      <c r="AB56" s="214"/>
      <c r="AC56" s="214"/>
      <c r="AD56" s="214"/>
      <c r="AE56" s="214"/>
      <c r="AF56" s="214"/>
      <c r="AG56" s="214"/>
      <c r="AH56" s="214"/>
    </row>
    <row r="57" spans="28:34" x14ac:dyDescent="0.15">
      <c r="AH57" s="214"/>
    </row>
    <row r="58" spans="28:34" x14ac:dyDescent="0.15">
      <c r="AH58" s="214"/>
    </row>
    <row r="59" spans="28:34" x14ac:dyDescent="0.15"/>
    <row r="60" spans="28:34" x14ac:dyDescent="0.15"/>
    <row r="61" spans="28:34" x14ac:dyDescent="0.15"/>
    <row r="62" spans="28:34" x14ac:dyDescent="0.15"/>
    <row r="63" spans="28:34" x14ac:dyDescent="0.15">
      <c r="AH63" s="214"/>
    </row>
    <row r="64" spans="28:34" x14ac:dyDescent="0.15">
      <c r="AG64" s="214"/>
      <c r="AH64" s="214"/>
    </row>
    <row r="65" spans="28:34" x14ac:dyDescent="0.15"/>
    <row r="66" spans="28:34" x14ac:dyDescent="0.15"/>
    <row r="67" spans="28:34" x14ac:dyDescent="0.15"/>
    <row r="68" spans="28:34" x14ac:dyDescent="0.15">
      <c r="AB68" s="214"/>
      <c r="AC68" s="214"/>
      <c r="AD68" s="214"/>
      <c r="AE68" s="214"/>
      <c r="AF68" s="214"/>
      <c r="AG68" s="214"/>
      <c r="AH68" s="214"/>
    </row>
    <row r="69" spans="28:34" x14ac:dyDescent="0.15">
      <c r="AF69" s="214"/>
      <c r="AG69" s="214"/>
      <c r="AH69" s="214"/>
    </row>
    <row r="70" spans="28:34" x14ac:dyDescent="0.15"/>
    <row r="71" spans="28:34" x14ac:dyDescent="0.15"/>
    <row r="72" spans="28:34" x14ac:dyDescent="0.15"/>
    <row r="73" spans="28:34" x14ac:dyDescent="0.15"/>
    <row r="74" spans="28:34" x14ac:dyDescent="0.15"/>
    <row r="75" spans="28:34" x14ac:dyDescent="0.15">
      <c r="AH75" s="214"/>
    </row>
    <row r="76" spans="28:34" x14ac:dyDescent="0.15">
      <c r="AF76" s="214"/>
      <c r="AG76" s="214"/>
      <c r="AH76" s="214"/>
    </row>
    <row r="77" spans="28:34" x14ac:dyDescent="0.15">
      <c r="AG77" s="214"/>
      <c r="AH77" s="214"/>
    </row>
    <row r="78" spans="28:34" x14ac:dyDescent="0.15"/>
    <row r="79" spans="28:34" x14ac:dyDescent="0.15"/>
    <row r="80" spans="28:34" x14ac:dyDescent="0.15"/>
    <row r="81" spans="25:34" x14ac:dyDescent="0.15"/>
    <row r="82" spans="25:34" x14ac:dyDescent="0.15">
      <c r="Y82" s="214"/>
    </row>
    <row r="83" spans="25:34" x14ac:dyDescent="0.15">
      <c r="Y83" s="214"/>
      <c r="Z83" s="214"/>
      <c r="AA83" s="214"/>
      <c r="AB83" s="214"/>
      <c r="AC83" s="214"/>
      <c r="AD83" s="214"/>
      <c r="AE83" s="214"/>
      <c r="AF83" s="214"/>
      <c r="AG83" s="214"/>
      <c r="AH83" s="214"/>
    </row>
    <row r="84" spans="25:34" x14ac:dyDescent="0.15"/>
    <row r="85" spans="25:34" x14ac:dyDescent="0.15"/>
    <row r="86" spans="25:34" x14ac:dyDescent="0.15"/>
    <row r="87" spans="25:34" x14ac:dyDescent="0.15"/>
    <row r="88" spans="25:34" x14ac:dyDescent="0.15">
      <c r="AH88" s="21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14"/>
      <c r="AG94" s="214"/>
      <c r="AH94" s="214"/>
    </row>
    <row r="95" spans="25:34" ht="13.5" customHeight="1" x14ac:dyDescent="0.15">
      <c r="AH95" s="21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14"/>
    </row>
    <row r="102" spans="33:34" ht="13.5" customHeight="1" x14ac:dyDescent="0.15"/>
    <row r="103" spans="33:34" ht="13.5" customHeight="1" x14ac:dyDescent="0.15"/>
    <row r="104" spans="33:34" ht="13.5" customHeight="1" x14ac:dyDescent="0.15">
      <c r="AG104" s="214"/>
      <c r="AH104" s="21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14"/>
    </row>
    <row r="117" spans="34:34" ht="13.5" customHeight="1" x14ac:dyDescent="0.15"/>
    <row r="118" spans="34:34" ht="13.5" customHeight="1" x14ac:dyDescent="0.15"/>
    <row r="119" spans="34:34" ht="13.5" customHeight="1" x14ac:dyDescent="0.15"/>
    <row r="120" spans="34:34" ht="13.5" customHeight="1" x14ac:dyDescent="0.15">
      <c r="AH120" s="214"/>
    </row>
    <row r="121" spans="34:34" ht="13.5" customHeight="1" x14ac:dyDescent="0.15">
      <c r="AH121" s="214"/>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H135"/>
  <sheetViews>
    <sheetView showGridLines="0" zoomScale="75" zoomScaleNormal="75" zoomScaleSheetLayoutView="55" workbookViewId="0"/>
  </sheetViews>
  <sheetFormatPr defaultColWidth="0" defaultRowHeight="13.5" customHeight="1" zeroHeight="1" x14ac:dyDescent="0.15"/>
  <cols>
    <col min="1" max="1" width="9.125" style="215" customWidth="1"/>
    <col min="2" max="16" width="9" style="215" customWidth="1"/>
    <col min="17" max="17" width="9.125" style="215" customWidth="1"/>
    <col min="18" max="18" width="9.125" style="215" bestFit="1" customWidth="1"/>
    <col min="19" max="34" width="9" style="215" customWidth="1"/>
    <col min="35" max="16384" width="9" style="214" hidden="1"/>
  </cols>
  <sheetData>
    <row r="1" spans="2:34" ht="13.5" customHeight="1" x14ac:dyDescent="0.15">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row>
    <row r="2" spans="2:34" x14ac:dyDescent="0.15">
      <c r="S2" s="214"/>
      <c r="AH2" s="214"/>
    </row>
    <row r="3" spans="2:34" x14ac:dyDescent="0.15">
      <c r="C3" s="214"/>
      <c r="D3" s="214"/>
      <c r="E3" s="214"/>
      <c r="F3" s="214"/>
      <c r="G3" s="214"/>
      <c r="H3" s="214"/>
      <c r="I3" s="214"/>
      <c r="J3" s="214"/>
      <c r="K3" s="214"/>
      <c r="L3" s="214"/>
      <c r="M3" s="214"/>
      <c r="N3" s="214"/>
      <c r="O3" s="214"/>
      <c r="P3" s="214"/>
      <c r="Q3" s="214"/>
      <c r="R3" s="214"/>
      <c r="S3" s="214"/>
      <c r="U3" s="214"/>
      <c r="V3" s="214"/>
      <c r="W3" s="214"/>
      <c r="X3" s="214"/>
      <c r="Y3" s="214"/>
      <c r="Z3" s="214"/>
      <c r="AA3" s="214"/>
      <c r="AB3" s="214"/>
      <c r="AC3" s="214"/>
      <c r="AD3" s="214"/>
      <c r="AE3" s="214"/>
      <c r="AF3" s="214"/>
      <c r="AG3" s="214"/>
      <c r="AH3" s="214"/>
    </row>
    <row r="4" spans="2:34" x14ac:dyDescent="0.15"/>
    <row r="5" spans="2:34" x14ac:dyDescent="0.15"/>
    <row r="6" spans="2:34" x14ac:dyDescent="0.15"/>
    <row r="7" spans="2:34" x14ac:dyDescent="0.15"/>
    <row r="8" spans="2:34" x14ac:dyDescent="0.15"/>
    <row r="9" spans="2:34" x14ac:dyDescent="0.15">
      <c r="AH9" s="21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14"/>
    </row>
    <row r="18" spans="12:34" x14ac:dyDescent="0.15"/>
    <row r="19" spans="12:34" x14ac:dyDescent="0.15"/>
    <row r="20" spans="12:34" x14ac:dyDescent="0.15">
      <c r="AH20" s="214"/>
    </row>
    <row r="21" spans="12:34" x14ac:dyDescent="0.15">
      <c r="AH21" s="214"/>
    </row>
    <row r="22" spans="12:34" x14ac:dyDescent="0.15"/>
    <row r="23" spans="12:34" x14ac:dyDescent="0.15"/>
    <row r="24" spans="12:34" x14ac:dyDescent="0.15">
      <c r="Q24" s="214"/>
    </row>
    <row r="25" spans="12:34" x14ac:dyDescent="0.15"/>
    <row r="26" spans="12:34" x14ac:dyDescent="0.15"/>
    <row r="27" spans="12:34" x14ac:dyDescent="0.15"/>
    <row r="28" spans="12:34" x14ac:dyDescent="0.15">
      <c r="O28" s="214"/>
      <c r="T28" s="214"/>
      <c r="AH28" s="214"/>
    </row>
    <row r="29" spans="12:34" x14ac:dyDescent="0.15"/>
    <row r="30" spans="12:34" x14ac:dyDescent="0.15"/>
    <row r="31" spans="12:34" x14ac:dyDescent="0.15">
      <c r="Q31" s="214"/>
    </row>
    <row r="32" spans="12:34" x14ac:dyDescent="0.15">
      <c r="L32" s="214"/>
    </row>
    <row r="33" spans="2:34" x14ac:dyDescent="0.15">
      <c r="C33" s="214"/>
      <c r="E33" s="214"/>
      <c r="G33" s="214"/>
      <c r="I33" s="214"/>
      <c r="X33" s="214"/>
    </row>
    <row r="34" spans="2:34" x14ac:dyDescent="0.15">
      <c r="B34" s="214"/>
      <c r="P34" s="214"/>
      <c r="R34" s="214"/>
      <c r="T34" s="214"/>
    </row>
    <row r="35" spans="2:34" x14ac:dyDescent="0.15">
      <c r="D35" s="214"/>
      <c r="W35" s="214"/>
      <c r="AC35" s="214"/>
      <c r="AD35" s="214"/>
      <c r="AE35" s="214"/>
      <c r="AF35" s="214"/>
      <c r="AG35" s="214"/>
      <c r="AH35" s="214"/>
    </row>
    <row r="36" spans="2:34" x14ac:dyDescent="0.15">
      <c r="H36" s="214"/>
      <c r="J36" s="214"/>
      <c r="K36" s="214"/>
      <c r="M36" s="214"/>
      <c r="Y36" s="214"/>
      <c r="Z36" s="214"/>
      <c r="AA36" s="214"/>
      <c r="AB36" s="214"/>
      <c r="AC36" s="214"/>
      <c r="AD36" s="214"/>
      <c r="AE36" s="214"/>
      <c r="AF36" s="214"/>
      <c r="AG36" s="214"/>
      <c r="AH36" s="214"/>
    </row>
    <row r="37" spans="2:34" x14ac:dyDescent="0.15">
      <c r="AH37" s="214"/>
    </row>
    <row r="38" spans="2:34" x14ac:dyDescent="0.15">
      <c r="AG38" s="214"/>
      <c r="AH38" s="214"/>
    </row>
    <row r="39" spans="2:34" x14ac:dyDescent="0.15"/>
    <row r="40" spans="2:34" x14ac:dyDescent="0.15">
      <c r="X40" s="214"/>
    </row>
    <row r="41" spans="2:34" x14ac:dyDescent="0.15">
      <c r="R41" s="214"/>
    </row>
    <row r="42" spans="2:34" x14ac:dyDescent="0.15">
      <c r="W42" s="214"/>
    </row>
    <row r="43" spans="2:34" x14ac:dyDescent="0.15">
      <c r="Y43" s="214"/>
      <c r="Z43" s="214"/>
      <c r="AA43" s="214"/>
      <c r="AB43" s="214"/>
      <c r="AC43" s="214"/>
      <c r="AD43" s="214"/>
      <c r="AE43" s="214"/>
      <c r="AF43" s="214"/>
      <c r="AG43" s="214"/>
      <c r="AH43" s="214"/>
    </row>
    <row r="44" spans="2:34" x14ac:dyDescent="0.15">
      <c r="AH44" s="214"/>
    </row>
    <row r="45" spans="2:34" x14ac:dyDescent="0.15">
      <c r="X45" s="214"/>
    </row>
    <row r="46" spans="2:34" x14ac:dyDescent="0.15"/>
    <row r="47" spans="2:34" x14ac:dyDescent="0.15"/>
    <row r="48" spans="2:34" x14ac:dyDescent="0.15">
      <c r="W48" s="214"/>
      <c r="Y48" s="214"/>
      <c r="Z48" s="214"/>
      <c r="AA48" s="214"/>
      <c r="AB48" s="214"/>
      <c r="AC48" s="214"/>
      <c r="AD48" s="214"/>
      <c r="AE48" s="214"/>
      <c r="AF48" s="214"/>
      <c r="AG48" s="214"/>
      <c r="AH48" s="214"/>
    </row>
    <row r="49" spans="28:34" x14ac:dyDescent="0.15"/>
    <row r="50" spans="28:34" x14ac:dyDescent="0.15">
      <c r="AE50" s="214"/>
      <c r="AF50" s="214"/>
      <c r="AG50" s="214"/>
      <c r="AH50" s="214"/>
    </row>
    <row r="51" spans="28:34" x14ac:dyDescent="0.15">
      <c r="AC51" s="214"/>
      <c r="AD51" s="214"/>
      <c r="AE51" s="214"/>
      <c r="AF51" s="214"/>
      <c r="AG51" s="214"/>
      <c r="AH51" s="214"/>
    </row>
    <row r="52" spans="28:34" x14ac:dyDescent="0.15"/>
    <row r="53" spans="28:34" x14ac:dyDescent="0.15">
      <c r="AF53" s="214"/>
      <c r="AG53" s="214"/>
      <c r="AH53" s="214"/>
    </row>
    <row r="54" spans="28:34" x14ac:dyDescent="0.15">
      <c r="AH54" s="214"/>
    </row>
    <row r="55" spans="28:34" x14ac:dyDescent="0.15"/>
    <row r="56" spans="28:34" x14ac:dyDescent="0.15">
      <c r="AB56" s="214"/>
      <c r="AC56" s="214"/>
      <c r="AD56" s="214"/>
      <c r="AE56" s="214"/>
      <c r="AF56" s="214"/>
      <c r="AG56" s="214"/>
      <c r="AH56" s="214"/>
    </row>
    <row r="57" spans="28:34" x14ac:dyDescent="0.15">
      <c r="AH57" s="214"/>
    </row>
    <row r="58" spans="28:34" x14ac:dyDescent="0.15">
      <c r="AH58" s="214"/>
    </row>
    <row r="59" spans="28:34" x14ac:dyDescent="0.15">
      <c r="AG59" s="214"/>
      <c r="AH59" s="214"/>
    </row>
    <row r="60" spans="28:34" x14ac:dyDescent="0.15"/>
    <row r="61" spans="28:34" x14ac:dyDescent="0.15"/>
    <row r="62" spans="28:34" x14ac:dyDescent="0.15"/>
    <row r="63" spans="28:34" x14ac:dyDescent="0.15">
      <c r="AH63" s="214"/>
    </row>
    <row r="64" spans="28:34" x14ac:dyDescent="0.15">
      <c r="AG64" s="214"/>
      <c r="AH64" s="214"/>
    </row>
    <row r="65" spans="28:34" x14ac:dyDescent="0.15"/>
    <row r="66" spans="28:34" x14ac:dyDescent="0.15"/>
    <row r="67" spans="28:34" x14ac:dyDescent="0.15"/>
    <row r="68" spans="28:34" x14ac:dyDescent="0.15">
      <c r="AB68" s="214"/>
      <c r="AC68" s="214"/>
      <c r="AD68" s="214"/>
      <c r="AE68" s="214"/>
      <c r="AF68" s="214"/>
      <c r="AG68" s="214"/>
      <c r="AH68" s="214"/>
    </row>
    <row r="69" spans="28:34" x14ac:dyDescent="0.15">
      <c r="AF69" s="214"/>
      <c r="AG69" s="214"/>
      <c r="AH69" s="214"/>
    </row>
    <row r="70" spans="28:34" x14ac:dyDescent="0.15"/>
    <row r="71" spans="28:34" x14ac:dyDescent="0.15"/>
    <row r="72" spans="28:34" x14ac:dyDescent="0.15"/>
    <row r="73" spans="28:34" x14ac:dyDescent="0.15"/>
    <row r="74" spans="28:34" x14ac:dyDescent="0.15"/>
    <row r="75" spans="28:34" x14ac:dyDescent="0.15">
      <c r="AH75" s="214"/>
    </row>
    <row r="76" spans="28:34" x14ac:dyDescent="0.15">
      <c r="AF76" s="214"/>
      <c r="AG76" s="214"/>
      <c r="AH76" s="214"/>
    </row>
    <row r="77" spans="28:34" x14ac:dyDescent="0.15">
      <c r="AG77" s="214"/>
      <c r="AH77" s="214"/>
    </row>
    <row r="78" spans="28:34" x14ac:dyDescent="0.15"/>
    <row r="79" spans="28:34" x14ac:dyDescent="0.15"/>
    <row r="80" spans="28:34" x14ac:dyDescent="0.15"/>
    <row r="81" spans="25:34" x14ac:dyDescent="0.15"/>
    <row r="82" spans="25:34" x14ac:dyDescent="0.15">
      <c r="Y82" s="214"/>
    </row>
    <row r="83" spans="25:34" x14ac:dyDescent="0.15">
      <c r="Y83" s="214"/>
      <c r="Z83" s="214"/>
      <c r="AA83" s="214"/>
      <c r="AB83" s="214"/>
      <c r="AC83" s="214"/>
      <c r="AD83" s="214"/>
      <c r="AE83" s="214"/>
      <c r="AF83" s="214"/>
      <c r="AG83" s="214"/>
      <c r="AH83" s="214"/>
    </row>
    <row r="84" spans="25:34" x14ac:dyDescent="0.15"/>
    <row r="85" spans="25:34" x14ac:dyDescent="0.15"/>
    <row r="86" spans="25:34" x14ac:dyDescent="0.15"/>
    <row r="87" spans="25:34" x14ac:dyDescent="0.15"/>
    <row r="88" spans="25:34" x14ac:dyDescent="0.15">
      <c r="AH88" s="21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14"/>
      <c r="AG94" s="214"/>
      <c r="AH94" s="214"/>
    </row>
    <row r="95" spans="25:34" ht="13.5" customHeight="1" x14ac:dyDescent="0.15">
      <c r="AH95" s="21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14"/>
    </row>
    <row r="102" spans="33:34" ht="13.5" customHeight="1" x14ac:dyDescent="0.15"/>
    <row r="103" spans="33:34" ht="13.5" customHeight="1" x14ac:dyDescent="0.15"/>
    <row r="104" spans="33:34" ht="13.5" customHeight="1" x14ac:dyDescent="0.15">
      <c r="AG104" s="214"/>
      <c r="AH104" s="21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14"/>
    </row>
    <row r="117" spans="34:34" ht="13.5" customHeight="1" x14ac:dyDescent="0.15"/>
    <row r="118" spans="34:34" ht="13.5" customHeight="1" x14ac:dyDescent="0.15"/>
    <row r="119" spans="34:34" ht="13.5" customHeight="1" x14ac:dyDescent="0.15"/>
    <row r="120" spans="34:34" ht="13.5" customHeight="1" x14ac:dyDescent="0.15">
      <c r="AH120" s="214"/>
    </row>
    <row r="121" spans="34:34" ht="13.5" customHeight="1" x14ac:dyDescent="0.15">
      <c r="AH121" s="214"/>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41</v>
      </c>
      <c r="E2" s="109"/>
      <c r="F2" s="110" t="s">
        <v>519</v>
      </c>
      <c r="G2" s="111"/>
      <c r="H2" s="112"/>
    </row>
    <row r="3" spans="1:8" x14ac:dyDescent="0.15">
      <c r="A3" s="108" t="s">
        <v>512</v>
      </c>
      <c r="B3" s="113"/>
      <c r="C3" s="114"/>
      <c r="D3" s="115">
        <v>56771</v>
      </c>
      <c r="E3" s="116"/>
      <c r="F3" s="117">
        <v>50880</v>
      </c>
      <c r="G3" s="118"/>
      <c r="H3" s="119"/>
    </row>
    <row r="4" spans="1:8" x14ac:dyDescent="0.15">
      <c r="A4" s="120"/>
      <c r="B4" s="121"/>
      <c r="C4" s="122"/>
      <c r="D4" s="123">
        <v>28280</v>
      </c>
      <c r="E4" s="124"/>
      <c r="F4" s="125">
        <v>26879</v>
      </c>
      <c r="G4" s="126"/>
      <c r="H4" s="127"/>
    </row>
    <row r="5" spans="1:8" x14ac:dyDescent="0.15">
      <c r="A5" s="108" t="s">
        <v>514</v>
      </c>
      <c r="B5" s="113"/>
      <c r="C5" s="114"/>
      <c r="D5" s="115">
        <v>53664</v>
      </c>
      <c r="E5" s="116"/>
      <c r="F5" s="117">
        <v>63956</v>
      </c>
      <c r="G5" s="118"/>
      <c r="H5" s="119"/>
    </row>
    <row r="6" spans="1:8" x14ac:dyDescent="0.15">
      <c r="A6" s="120"/>
      <c r="B6" s="121"/>
      <c r="C6" s="122"/>
      <c r="D6" s="123">
        <v>32117</v>
      </c>
      <c r="E6" s="124"/>
      <c r="F6" s="125">
        <v>29239</v>
      </c>
      <c r="G6" s="126"/>
      <c r="H6" s="127"/>
    </row>
    <row r="7" spans="1:8" x14ac:dyDescent="0.15">
      <c r="A7" s="108" t="s">
        <v>515</v>
      </c>
      <c r="B7" s="113"/>
      <c r="C7" s="114"/>
      <c r="D7" s="115">
        <v>65225</v>
      </c>
      <c r="E7" s="116"/>
      <c r="F7" s="117">
        <v>66255</v>
      </c>
      <c r="G7" s="118"/>
      <c r="H7" s="119"/>
    </row>
    <row r="8" spans="1:8" x14ac:dyDescent="0.15">
      <c r="A8" s="120"/>
      <c r="B8" s="121"/>
      <c r="C8" s="122"/>
      <c r="D8" s="123">
        <v>35774</v>
      </c>
      <c r="E8" s="124"/>
      <c r="F8" s="125">
        <v>31822</v>
      </c>
      <c r="G8" s="126"/>
      <c r="H8" s="127"/>
    </row>
    <row r="9" spans="1:8" x14ac:dyDescent="0.15">
      <c r="A9" s="108" t="s">
        <v>516</v>
      </c>
      <c r="B9" s="113"/>
      <c r="C9" s="114"/>
      <c r="D9" s="115">
        <v>65959</v>
      </c>
      <c r="E9" s="116"/>
      <c r="F9" s="117">
        <v>92247</v>
      </c>
      <c r="G9" s="118"/>
      <c r="H9" s="119"/>
    </row>
    <row r="10" spans="1:8" x14ac:dyDescent="0.15">
      <c r="A10" s="120"/>
      <c r="B10" s="121"/>
      <c r="C10" s="122"/>
      <c r="D10" s="123">
        <v>41719</v>
      </c>
      <c r="E10" s="124"/>
      <c r="F10" s="125">
        <v>37204</v>
      </c>
      <c r="G10" s="126"/>
      <c r="H10" s="127"/>
    </row>
    <row r="11" spans="1:8" x14ac:dyDescent="0.15">
      <c r="A11" s="108" t="s">
        <v>517</v>
      </c>
      <c r="B11" s="113"/>
      <c r="C11" s="114"/>
      <c r="D11" s="115">
        <v>47526</v>
      </c>
      <c r="E11" s="116"/>
      <c r="F11" s="117">
        <v>67319</v>
      </c>
      <c r="G11" s="118"/>
      <c r="H11" s="119"/>
    </row>
    <row r="12" spans="1:8" x14ac:dyDescent="0.15">
      <c r="A12" s="120"/>
      <c r="B12" s="121"/>
      <c r="C12" s="128"/>
      <c r="D12" s="123">
        <v>33041</v>
      </c>
      <c r="E12" s="124"/>
      <c r="F12" s="125">
        <v>38101</v>
      </c>
      <c r="G12" s="126"/>
      <c r="H12" s="127"/>
    </row>
    <row r="13" spans="1:8" x14ac:dyDescent="0.15">
      <c r="A13" s="108"/>
      <c r="B13" s="113"/>
      <c r="C13" s="114"/>
      <c r="D13" s="115">
        <v>57829</v>
      </c>
      <c r="E13" s="116"/>
      <c r="F13" s="117">
        <v>68131</v>
      </c>
      <c r="G13" s="129"/>
      <c r="H13" s="119"/>
    </row>
    <row r="14" spans="1:8" x14ac:dyDescent="0.15">
      <c r="A14" s="120"/>
      <c r="B14" s="121"/>
      <c r="C14" s="122"/>
      <c r="D14" s="123">
        <v>34186</v>
      </c>
      <c r="E14" s="124"/>
      <c r="F14" s="125">
        <v>32649</v>
      </c>
      <c r="G14" s="126"/>
      <c r="H14" s="127"/>
    </row>
    <row r="17" spans="1:11" x14ac:dyDescent="0.15">
      <c r="A17" s="104" t="s">
        <v>42</v>
      </c>
    </row>
    <row r="18" spans="1:11" x14ac:dyDescent="0.15">
      <c r="A18" s="130"/>
      <c r="B18" s="130" t="str">
        <f>実質収支比率等に係る経年分析!F$46</f>
        <v>H24</v>
      </c>
      <c r="C18" s="130" t="str">
        <f>実質収支比率等に係る経年分析!G$46</f>
        <v>H25</v>
      </c>
      <c r="D18" s="130" t="str">
        <f>実質収支比率等に係る経年分析!H$46</f>
        <v>H26</v>
      </c>
      <c r="E18" s="130" t="str">
        <f>実質収支比率等に係る経年分析!I$46</f>
        <v>H27</v>
      </c>
      <c r="F18" s="130" t="str">
        <f>実質収支比率等に係る経年分析!J$46</f>
        <v>H28</v>
      </c>
    </row>
    <row r="19" spans="1:11" x14ac:dyDescent="0.15">
      <c r="A19" s="130" t="s">
        <v>43</v>
      </c>
      <c r="B19" s="130">
        <f>ROUND(VALUE(SUBSTITUTE(実質収支比率等に係る経年分析!F$48,"▲","-")),2)</f>
        <v>10.39</v>
      </c>
      <c r="C19" s="130">
        <f>ROUND(VALUE(SUBSTITUTE(実質収支比率等に係る経年分析!G$48,"▲","-")),2)</f>
        <v>11.18</v>
      </c>
      <c r="D19" s="130">
        <f>ROUND(VALUE(SUBSTITUTE(実質収支比率等に係る経年分析!H$48,"▲","-")),2)</f>
        <v>12.24</v>
      </c>
      <c r="E19" s="130">
        <f>ROUND(VALUE(SUBSTITUTE(実質収支比率等に係る経年分析!I$48,"▲","-")),2)</f>
        <v>13.53</v>
      </c>
      <c r="F19" s="130">
        <f>ROUND(VALUE(SUBSTITUTE(実質収支比率等に係る経年分析!J$48,"▲","-")),2)</f>
        <v>8.73</v>
      </c>
    </row>
    <row r="20" spans="1:11" x14ac:dyDescent="0.15">
      <c r="A20" s="130" t="s">
        <v>44</v>
      </c>
      <c r="B20" s="130">
        <f>ROUND(VALUE(SUBSTITUTE(実質収支比率等に係る経年分析!F$47,"▲","-")),2)</f>
        <v>22.01</v>
      </c>
      <c r="C20" s="130">
        <f>ROUND(VALUE(SUBSTITUTE(実質収支比率等に係る経年分析!G$47,"▲","-")),2)</f>
        <v>29.51</v>
      </c>
      <c r="D20" s="130">
        <f>ROUND(VALUE(SUBSTITUTE(実質収支比率等に係る経年分析!H$47,"▲","-")),2)</f>
        <v>34.99</v>
      </c>
      <c r="E20" s="130">
        <f>ROUND(VALUE(SUBSTITUTE(実質収支比率等に係る経年分析!I$47,"▲","-")),2)</f>
        <v>40.39</v>
      </c>
      <c r="F20" s="130">
        <f>ROUND(VALUE(SUBSTITUTE(実質収支比率等に係る経年分析!J$47,"▲","-")),2)</f>
        <v>48.19</v>
      </c>
    </row>
    <row r="21" spans="1:11" x14ac:dyDescent="0.15">
      <c r="A21" s="130" t="s">
        <v>45</v>
      </c>
      <c r="B21" s="130">
        <f>IF(ISNUMBER(VALUE(SUBSTITUTE(実質収支比率等に係る経年分析!F$49,"▲","-"))),ROUND(VALUE(SUBSTITUTE(実質収支比率等に係る経年分析!F$49,"▲","-")),2),NA())</f>
        <v>4.37</v>
      </c>
      <c r="C21" s="130">
        <f>IF(ISNUMBER(VALUE(SUBSTITUTE(実質収支比率等に係る経年分析!G$49,"▲","-"))),ROUND(VALUE(SUBSTITUTE(実質収支比率等に係る経年分析!G$49,"▲","-")),2),NA())</f>
        <v>9.0399999999999991</v>
      </c>
      <c r="D21" s="130">
        <f>IF(ISNUMBER(VALUE(SUBSTITUTE(実質収支比率等に係る経年分析!H$49,"▲","-"))),ROUND(VALUE(SUBSTITUTE(実質収支比率等に係る経年分析!H$49,"▲","-")),2),NA())</f>
        <v>6.73</v>
      </c>
      <c r="E21" s="130">
        <f>IF(ISNUMBER(VALUE(SUBSTITUTE(実質収支比率等に係る経年分析!I$49,"▲","-"))),ROUND(VALUE(SUBSTITUTE(実質収支比率等に係る経年分析!I$49,"▲","-")),2),NA())</f>
        <v>7.63</v>
      </c>
      <c r="F21" s="130">
        <f>IF(ISNUMBER(VALUE(SUBSTITUTE(実質収支比率等に係る経年分析!J$49,"▲","-"))),ROUND(VALUE(SUBSTITUTE(実質収支比率等に係る経年分析!J$49,"▲","-")),2),NA())</f>
        <v>2.35</v>
      </c>
    </row>
    <row r="24" spans="1:11" x14ac:dyDescent="0.15">
      <c r="A24" s="104" t="s">
        <v>46</v>
      </c>
    </row>
    <row r="25" spans="1:11" x14ac:dyDescent="0.15">
      <c r="A25" s="131"/>
      <c r="B25" s="131" t="str">
        <f>連結実質赤字比率に係る赤字・黒字の構成分析!F$33</f>
        <v>H24</v>
      </c>
      <c r="C25" s="131"/>
      <c r="D25" s="131" t="str">
        <f>連結実質赤字比率に係る赤字・黒字の構成分析!G$33</f>
        <v>H25</v>
      </c>
      <c r="E25" s="131"/>
      <c r="F25" s="131" t="str">
        <f>連結実質赤字比率に係る赤字・黒字の構成分析!H$33</f>
        <v>H26</v>
      </c>
      <c r="G25" s="131"/>
      <c r="H25" s="131" t="str">
        <f>連結実質赤字比率に係る赤字・黒字の構成分析!I$33</f>
        <v>H27</v>
      </c>
      <c r="I25" s="131"/>
      <c r="J25" s="131" t="str">
        <f>連結実質赤字比率に係る赤字・黒字の構成分析!J$33</f>
        <v>H28</v>
      </c>
      <c r="K25" s="131"/>
    </row>
    <row r="26" spans="1:11" x14ac:dyDescent="0.15">
      <c r="A26" s="131"/>
      <c r="B26" s="131" t="s">
        <v>47</v>
      </c>
      <c r="C26" s="131" t="s">
        <v>48</v>
      </c>
      <c r="D26" s="131" t="s">
        <v>47</v>
      </c>
      <c r="E26" s="131" t="s">
        <v>48</v>
      </c>
      <c r="F26" s="131" t="s">
        <v>47</v>
      </c>
      <c r="G26" s="131" t="s">
        <v>48</v>
      </c>
      <c r="H26" s="131" t="s">
        <v>47</v>
      </c>
      <c r="I26" s="131" t="s">
        <v>48</v>
      </c>
      <c r="J26" s="131" t="s">
        <v>47</v>
      </c>
      <c r="K26" s="131" t="s">
        <v>48</v>
      </c>
    </row>
    <row r="27" spans="1:11" x14ac:dyDescent="0.15">
      <c r="A27" s="131" t="str">
        <f>IF(連結実質赤字比率に係る赤字・黒字の構成分析!C$43="",NA(),連結実質赤字比率に係る赤字・黒字の構成分析!C$43)</f>
        <v>その他会計（黒字）</v>
      </c>
      <c r="B27" s="131" t="e">
        <f>IF(ROUND(VALUE(SUBSTITUTE(連結実質赤字比率に係る赤字・黒字の構成分析!F$43,"▲", "-")), 2) &lt; 0, ABS(ROUND(VALUE(SUBSTITUTE(連結実質赤字比率に係る赤字・黒字の構成分析!F$43,"▲", "-")), 2)), NA())</f>
        <v>#N/A</v>
      </c>
      <c r="C27" s="131">
        <f>IF(ROUND(VALUE(SUBSTITUTE(連結実質赤字比率に係る赤字・黒字の構成分析!F$43,"▲", "-")), 2) &gt;= 0, ABS(ROUND(VALUE(SUBSTITUTE(連結実質赤字比率に係る赤字・黒字の構成分析!F$43,"▲", "-")), 2)), NA())</f>
        <v>62.24</v>
      </c>
      <c r="D27" s="131" t="e">
        <f>IF(ROUND(VALUE(SUBSTITUTE(連結実質赤字比率に係る赤字・黒字の構成分析!G$43,"▲", "-")), 2) &lt; 0, ABS(ROUND(VALUE(SUBSTITUTE(連結実質赤字比率に係る赤字・黒字の構成分析!G$43,"▲", "-")), 2)), NA())</f>
        <v>#N/A</v>
      </c>
      <c r="E27" s="131">
        <f>IF(ROUND(VALUE(SUBSTITUTE(連結実質赤字比率に係る赤字・黒字の構成分析!G$43,"▲", "-")), 2) &gt;= 0, ABS(ROUND(VALUE(SUBSTITUTE(連結実質赤字比率に係る赤字・黒字の構成分析!G$43,"▲", "-")), 2)), NA())</f>
        <v>74.81</v>
      </c>
      <c r="F27" s="131" t="e">
        <f>IF(ROUND(VALUE(SUBSTITUTE(連結実質赤字比率に係る赤字・黒字の構成分析!H$43,"▲", "-")), 2) &lt; 0, ABS(ROUND(VALUE(SUBSTITUTE(連結実質赤字比率に係る赤字・黒字の構成分析!H$43,"▲", "-")), 2)), NA())</f>
        <v>#N/A</v>
      </c>
      <c r="G27" s="131">
        <f>IF(ROUND(VALUE(SUBSTITUTE(連結実質赤字比率に係る赤字・黒字の構成分析!H$43,"▲", "-")), 2) &gt;= 0, ABS(ROUND(VALUE(SUBSTITUTE(連結実質赤字比率に係る赤字・黒字の構成分析!H$43,"▲", "-")), 2)), NA())</f>
        <v>75.45</v>
      </c>
      <c r="H27" s="131" t="e">
        <f>IF(ROUND(VALUE(SUBSTITUTE(連結実質赤字比率に係る赤字・黒字の構成分析!I$43,"▲", "-")), 2) &lt; 0, ABS(ROUND(VALUE(SUBSTITUTE(連結実質赤字比率に係る赤字・黒字の構成分析!I$43,"▲", "-")), 2)), NA())</f>
        <v>#N/A</v>
      </c>
      <c r="I27" s="131">
        <f>IF(ROUND(VALUE(SUBSTITUTE(連結実質赤字比率に係る赤字・黒字の構成分析!I$43,"▲", "-")), 2) &gt;= 0, ABS(ROUND(VALUE(SUBSTITUTE(連結実質赤字比率に係る赤字・黒字の構成分析!I$43,"▲", "-")), 2)), NA())</f>
        <v>75.48</v>
      </c>
      <c r="J27" s="131" t="e">
        <f>IF(ROUND(VALUE(SUBSTITUTE(連結実質赤字比率に係る赤字・黒字の構成分析!J$43,"▲", "-")), 2) &lt; 0, ABS(ROUND(VALUE(SUBSTITUTE(連結実質赤字比率に係る赤字・黒字の構成分析!J$43,"▲", "-")), 2)), NA())</f>
        <v>#N/A</v>
      </c>
      <c r="K27" s="131">
        <f>IF(ROUND(VALUE(SUBSTITUTE(連結実質赤字比率に係る赤字・黒字の構成分析!J$43,"▲", "-")), 2) &gt;= 0, ABS(ROUND(VALUE(SUBSTITUTE(連結実質赤字比率に係る赤字・黒字の構成分析!J$43,"▲", "-")), 2)), NA())</f>
        <v>0</v>
      </c>
    </row>
    <row r="28" spans="1:11" x14ac:dyDescent="0.15">
      <c r="A28" s="131" t="str">
        <f>IF(連結実質赤字比率に係る赤字・黒字の構成分析!C$42="",NA(),連結実質赤字比率に係る赤字・黒字の構成分析!C$42)</f>
        <v>その他会計（赤字）</v>
      </c>
      <c r="B28" s="131" t="e">
        <f>IF(ROUND(VALUE(SUBSTITUTE(連結実質赤字比率に係る赤字・黒字の構成分析!F$42,"▲", "-")), 2) &lt; 0, ABS(ROUND(VALUE(SUBSTITUTE(連結実質赤字比率に係る赤字・黒字の構成分析!F$42,"▲", "-")), 2)), NA())</f>
        <v>#VALUE!</v>
      </c>
      <c r="C28" s="131" t="e">
        <f>IF(ROUND(VALUE(SUBSTITUTE(連結実質赤字比率に係る赤字・黒字の構成分析!F$42,"▲", "-")), 2) &gt;= 0, ABS(ROUND(VALUE(SUBSTITUTE(連結実質赤字比率に係る赤字・黒字の構成分析!F$42,"▲", "-")), 2)), NA())</f>
        <v>#VALUE!</v>
      </c>
      <c r="D28" s="131" t="e">
        <f>IF(ROUND(VALUE(SUBSTITUTE(連結実質赤字比率に係る赤字・黒字の構成分析!G$42,"▲", "-")), 2) &lt; 0, ABS(ROUND(VALUE(SUBSTITUTE(連結実質赤字比率に係る赤字・黒字の構成分析!G$42,"▲", "-")), 2)), NA())</f>
        <v>#VALUE!</v>
      </c>
      <c r="E28" s="131" t="e">
        <f>IF(ROUND(VALUE(SUBSTITUTE(連結実質赤字比率に係る赤字・黒字の構成分析!G$42,"▲", "-")), 2) &gt;= 0, ABS(ROUND(VALUE(SUBSTITUTE(連結実質赤字比率に係る赤字・黒字の構成分析!G$42,"▲", "-")), 2)), NA())</f>
        <v>#VALUE!</v>
      </c>
      <c r="F28" s="131" t="e">
        <f>IF(ROUND(VALUE(SUBSTITUTE(連結実質赤字比率に係る赤字・黒字の構成分析!H$42,"▲", "-")), 2) &lt; 0, ABS(ROUND(VALUE(SUBSTITUTE(連結実質赤字比率に係る赤字・黒字の構成分析!H$42,"▲", "-")), 2)), NA())</f>
        <v>#VALUE!</v>
      </c>
      <c r="G28" s="131" t="e">
        <f>IF(ROUND(VALUE(SUBSTITUTE(連結実質赤字比率に係る赤字・黒字の構成分析!H$42,"▲", "-")), 2) &gt;= 0, ABS(ROUND(VALUE(SUBSTITUTE(連結実質赤字比率に係る赤字・黒字の構成分析!H$42,"▲", "-")), 2)), NA())</f>
        <v>#VALUE!</v>
      </c>
      <c r="H28" s="131" t="e">
        <f>IF(ROUND(VALUE(SUBSTITUTE(連結実質赤字比率に係る赤字・黒字の構成分析!I$42,"▲", "-")), 2) &lt; 0, ABS(ROUND(VALUE(SUBSTITUTE(連結実質赤字比率に係る赤字・黒字の構成分析!I$42,"▲", "-")), 2)), NA())</f>
        <v>#VALUE!</v>
      </c>
      <c r="I28" s="131" t="e">
        <f>IF(ROUND(VALUE(SUBSTITUTE(連結実質赤字比率に係る赤字・黒字の構成分析!I$42,"▲", "-")), 2) &gt;= 0, ABS(ROUND(VALUE(SUBSTITUTE(連結実質赤字比率に係る赤字・黒字の構成分析!I$42,"▲", "-")), 2)), NA())</f>
        <v>#VALUE!</v>
      </c>
      <c r="J28" s="131" t="e">
        <f>IF(ROUND(VALUE(SUBSTITUTE(連結実質赤字比率に係る赤字・黒字の構成分析!J$42,"▲", "-")), 2) &lt; 0, ABS(ROUND(VALUE(SUBSTITUTE(連結実質赤字比率に係る赤字・黒字の構成分析!J$42,"▲", "-")), 2)), NA())</f>
        <v>#VALUE!</v>
      </c>
      <c r="K28" s="131" t="e">
        <f>IF(ROUND(VALUE(SUBSTITUTE(連結実質赤字比率に係る赤字・黒字の構成分析!J$42,"▲", "-")), 2) &gt;= 0, ABS(ROUND(VALUE(SUBSTITUTE(連結実質赤字比率に係る赤字・黒字の構成分析!J$42,"▲", "-")), 2)), NA())</f>
        <v>#VALUE!</v>
      </c>
    </row>
    <row r="29" spans="1:11" x14ac:dyDescent="0.15">
      <c r="A29" s="131" t="str">
        <f>IF(連結実質赤字比率に係る赤字・黒字の構成分析!C$41="",NA(),連結実質赤字比率に係る赤字・黒字の構成分析!C$41)</f>
        <v>旭市国民健康保険事業特別会計（施設）</v>
      </c>
      <c r="B29" s="131" t="e">
        <f>IF(ROUND(VALUE(SUBSTITUTE(連結実質赤字比率に係る赤字・黒字の構成分析!F$41,"▲", "-")), 2) &lt; 0, ABS(ROUND(VALUE(SUBSTITUTE(連結実質赤字比率に係る赤字・黒字の構成分析!F$41,"▲", "-")), 2)), NA())</f>
        <v>#N/A</v>
      </c>
      <c r="C29" s="131">
        <f>IF(ROUND(VALUE(SUBSTITUTE(連結実質赤字比率に係る赤字・黒字の構成分析!F$41,"▲", "-")), 2) &gt;= 0, ABS(ROUND(VALUE(SUBSTITUTE(連結実質赤字比率に係る赤字・黒字の構成分析!F$41,"▲", "-")), 2)), NA())</f>
        <v>0.1</v>
      </c>
      <c r="D29" s="131" t="e">
        <f>IF(ROUND(VALUE(SUBSTITUTE(連結実質赤字比率に係る赤字・黒字の構成分析!G$41,"▲", "-")), 2) &lt; 0, ABS(ROUND(VALUE(SUBSTITUTE(連結実質赤字比率に係る赤字・黒字の構成分析!G$41,"▲", "-")), 2)), NA())</f>
        <v>#N/A</v>
      </c>
      <c r="E29" s="131">
        <f>IF(ROUND(VALUE(SUBSTITUTE(連結実質赤字比率に係る赤字・黒字の構成分析!G$41,"▲", "-")), 2) &gt;= 0, ABS(ROUND(VALUE(SUBSTITUTE(連結実質赤字比率に係る赤字・黒字の構成分析!G$41,"▲", "-")), 2)), NA())</f>
        <v>0.01</v>
      </c>
      <c r="F29" s="131" t="e">
        <f>IF(ROUND(VALUE(SUBSTITUTE(連結実質赤字比率に係る赤字・黒字の構成分析!H$41,"▲", "-")), 2) &lt; 0, ABS(ROUND(VALUE(SUBSTITUTE(連結実質赤字比率に係る赤字・黒字の構成分析!H$41,"▲", "-")), 2)), NA())</f>
        <v>#N/A</v>
      </c>
      <c r="G29" s="131">
        <f>IF(ROUND(VALUE(SUBSTITUTE(連結実質赤字比率に係る赤字・黒字の構成分析!H$41,"▲", "-")), 2) &gt;= 0, ABS(ROUND(VALUE(SUBSTITUTE(連結実質赤字比率に係る赤字・黒字の構成分析!H$41,"▲", "-")), 2)), NA())</f>
        <v>0.02</v>
      </c>
      <c r="H29" s="131" t="e">
        <f>IF(ROUND(VALUE(SUBSTITUTE(連結実質赤字比率に係る赤字・黒字の構成分析!I$41,"▲", "-")), 2) &lt; 0, ABS(ROUND(VALUE(SUBSTITUTE(連結実質赤字比率に係る赤字・黒字の構成分析!I$41,"▲", "-")), 2)), NA())</f>
        <v>#N/A</v>
      </c>
      <c r="I29" s="131">
        <f>IF(ROUND(VALUE(SUBSTITUTE(連結実質赤字比率に係る赤字・黒字の構成分析!I$41,"▲", "-")), 2) &gt;= 0, ABS(ROUND(VALUE(SUBSTITUTE(連結実質赤字比率に係る赤字・黒字の構成分析!I$41,"▲", "-")), 2)), NA())</f>
        <v>0.02</v>
      </c>
      <c r="J29" s="131" t="e">
        <f>IF(ROUND(VALUE(SUBSTITUTE(連結実質赤字比率に係る赤字・黒字の構成分析!J$41,"▲", "-")), 2) &lt; 0, ABS(ROUND(VALUE(SUBSTITUTE(連結実質赤字比率に係る赤字・黒字の構成分析!J$41,"▲", "-")), 2)), NA())</f>
        <v>#N/A</v>
      </c>
      <c r="K29" s="131">
        <f>IF(ROUND(VALUE(SUBSTITUTE(連結実質赤字比率に係る赤字・黒字の構成分析!J$41,"▲", "-")), 2) &gt;= 0, ABS(ROUND(VALUE(SUBSTITUTE(連結実質赤字比率に係る赤字・黒字の構成分析!J$41,"▲", "-")), 2)), NA())</f>
        <v>0.03</v>
      </c>
    </row>
    <row r="30" spans="1:11" x14ac:dyDescent="0.15">
      <c r="A30" s="131" t="str">
        <f>IF(連結実質赤字比率に係る赤字・黒字の構成分析!C$40="",NA(),連結実質赤字比率に係る赤字・黒字の構成分析!C$40)</f>
        <v>旭市農業集落排水事業特別会計</v>
      </c>
      <c r="B30" s="131" t="e">
        <f>IF(ROUND(VALUE(SUBSTITUTE(連結実質赤字比率に係る赤字・黒字の構成分析!F$40,"▲", "-")), 2) &lt; 0, ABS(ROUND(VALUE(SUBSTITUTE(連結実質赤字比率に係る赤字・黒字の構成分析!F$40,"▲", "-")), 2)), NA())</f>
        <v>#N/A</v>
      </c>
      <c r="C30" s="131">
        <f>IF(ROUND(VALUE(SUBSTITUTE(連結実質赤字比率に係る赤字・黒字の構成分析!F$40,"▲", "-")), 2) &gt;= 0, ABS(ROUND(VALUE(SUBSTITUTE(連結実質赤字比率に係る赤字・黒字の構成分析!F$40,"▲", "-")), 2)), NA())</f>
        <v>0.04</v>
      </c>
      <c r="D30" s="131" t="e">
        <f>IF(ROUND(VALUE(SUBSTITUTE(連結実質赤字比率に係る赤字・黒字の構成分析!G$40,"▲", "-")), 2) &lt; 0, ABS(ROUND(VALUE(SUBSTITUTE(連結実質赤字比率に係る赤字・黒字の構成分析!G$40,"▲", "-")), 2)), NA())</f>
        <v>#N/A</v>
      </c>
      <c r="E30" s="131">
        <f>IF(ROUND(VALUE(SUBSTITUTE(連結実質赤字比率に係る赤字・黒字の構成分析!G$40,"▲", "-")), 2) &gt;= 0, ABS(ROUND(VALUE(SUBSTITUTE(連結実質赤字比率に係る赤字・黒字の構成分析!G$40,"▲", "-")), 2)), NA())</f>
        <v>0.06</v>
      </c>
      <c r="F30" s="131" t="e">
        <f>IF(ROUND(VALUE(SUBSTITUTE(連結実質赤字比率に係る赤字・黒字の構成分析!H$40,"▲", "-")), 2) &lt; 0, ABS(ROUND(VALUE(SUBSTITUTE(連結実質赤字比率に係る赤字・黒字の構成分析!H$40,"▲", "-")), 2)), NA())</f>
        <v>#N/A</v>
      </c>
      <c r="G30" s="131">
        <f>IF(ROUND(VALUE(SUBSTITUTE(連結実質赤字比率に係る赤字・黒字の構成分析!H$40,"▲", "-")), 2) &gt;= 0, ABS(ROUND(VALUE(SUBSTITUTE(連結実質赤字比率に係る赤字・黒字の構成分析!H$40,"▲", "-")), 2)), NA())</f>
        <v>0.02</v>
      </c>
      <c r="H30" s="131" t="e">
        <f>IF(ROUND(VALUE(SUBSTITUTE(連結実質赤字比率に係る赤字・黒字の構成分析!I$40,"▲", "-")), 2) &lt; 0, ABS(ROUND(VALUE(SUBSTITUTE(連結実質赤字比率に係る赤字・黒字の構成分析!I$40,"▲", "-")), 2)), NA())</f>
        <v>#N/A</v>
      </c>
      <c r="I30" s="131">
        <f>IF(ROUND(VALUE(SUBSTITUTE(連結実質赤字比率に係る赤字・黒字の構成分析!I$40,"▲", "-")), 2) &gt;= 0, ABS(ROUND(VALUE(SUBSTITUTE(連結実質赤字比率に係る赤字・黒字の構成分析!I$40,"▲", "-")), 2)), NA())</f>
        <v>0.02</v>
      </c>
      <c r="J30" s="131" t="e">
        <f>IF(ROUND(VALUE(SUBSTITUTE(連結実質赤字比率に係る赤字・黒字の構成分析!J$40,"▲", "-")), 2) &lt; 0, ABS(ROUND(VALUE(SUBSTITUTE(連結実質赤字比率に係る赤字・黒字の構成分析!J$40,"▲", "-")), 2)), NA())</f>
        <v>#N/A</v>
      </c>
      <c r="K30" s="131">
        <f>IF(ROUND(VALUE(SUBSTITUTE(連結実質赤字比率に係る赤字・黒字の構成分析!J$40,"▲", "-")), 2) &gt;= 0, ABS(ROUND(VALUE(SUBSTITUTE(連結実質赤字比率に係る赤字・黒字の構成分析!J$40,"▲", "-")), 2)), NA())</f>
        <v>0.06</v>
      </c>
    </row>
    <row r="31" spans="1:11" x14ac:dyDescent="0.15">
      <c r="A31" s="131" t="str">
        <f>IF(連結実質赤字比率に係る赤字・黒字の構成分析!C$39="",NA(),連結実質赤字比率に係る赤字・黒字の構成分析!C$39)</f>
        <v>旭市後期高齢者医療特別会計</v>
      </c>
      <c r="B31" s="131" t="e">
        <f>IF(ROUND(VALUE(SUBSTITUTE(連結実質赤字比率に係る赤字・黒字の構成分析!F$39,"▲", "-")), 2) &lt; 0, ABS(ROUND(VALUE(SUBSTITUTE(連結実質赤字比率に係る赤字・黒字の構成分析!F$39,"▲", "-")), 2)), NA())</f>
        <v>#N/A</v>
      </c>
      <c r="C31" s="131">
        <f>IF(ROUND(VALUE(SUBSTITUTE(連結実質赤字比率に係る赤字・黒字の構成分析!F$39,"▲", "-")), 2) &gt;= 0, ABS(ROUND(VALUE(SUBSTITUTE(連結実質赤字比率に係る赤字・黒字の構成分析!F$39,"▲", "-")), 2)), NA())</f>
        <v>0.06</v>
      </c>
      <c r="D31" s="131" t="e">
        <f>IF(ROUND(VALUE(SUBSTITUTE(連結実質赤字比率に係る赤字・黒字の構成分析!G$39,"▲", "-")), 2) &lt; 0, ABS(ROUND(VALUE(SUBSTITUTE(連結実質赤字比率に係る赤字・黒字の構成分析!G$39,"▲", "-")), 2)), NA())</f>
        <v>#N/A</v>
      </c>
      <c r="E31" s="131">
        <f>IF(ROUND(VALUE(SUBSTITUTE(連結実質赤字比率に係る赤字・黒字の構成分析!G$39,"▲", "-")), 2) &gt;= 0, ABS(ROUND(VALUE(SUBSTITUTE(連結実質赤字比率に係る赤字・黒字の構成分析!G$39,"▲", "-")), 2)), NA())</f>
        <v>0.48</v>
      </c>
      <c r="F31" s="131" t="e">
        <f>IF(ROUND(VALUE(SUBSTITUTE(連結実質赤字比率に係る赤字・黒字の構成分析!H$39,"▲", "-")), 2) &lt; 0, ABS(ROUND(VALUE(SUBSTITUTE(連結実質赤字比率に係る赤字・黒字の構成分析!H$39,"▲", "-")), 2)), NA())</f>
        <v>#N/A</v>
      </c>
      <c r="G31" s="131">
        <f>IF(ROUND(VALUE(SUBSTITUTE(連結実質赤字比率に係る赤字・黒字の構成分析!H$39,"▲", "-")), 2) &gt;= 0, ABS(ROUND(VALUE(SUBSTITUTE(連結実質赤字比率に係る赤字・黒字の構成分析!H$39,"▲", "-")), 2)), NA())</f>
        <v>0.08</v>
      </c>
      <c r="H31" s="131" t="e">
        <f>IF(ROUND(VALUE(SUBSTITUTE(連結実質赤字比率に係る赤字・黒字の構成分析!I$39,"▲", "-")), 2) &lt; 0, ABS(ROUND(VALUE(SUBSTITUTE(連結実質赤字比率に係る赤字・黒字の構成分析!I$39,"▲", "-")), 2)), NA())</f>
        <v>#N/A</v>
      </c>
      <c r="I31" s="131">
        <f>IF(ROUND(VALUE(SUBSTITUTE(連結実質赤字比率に係る赤字・黒字の構成分析!I$39,"▲", "-")), 2) &gt;= 0, ABS(ROUND(VALUE(SUBSTITUTE(連結実質赤字比率に係る赤字・黒字の構成分析!I$39,"▲", "-")), 2)), NA())</f>
        <v>0.39</v>
      </c>
      <c r="J31" s="131" t="e">
        <f>IF(ROUND(VALUE(SUBSTITUTE(連結実質赤字比率に係る赤字・黒字の構成分析!J$39,"▲", "-")), 2) &lt; 0, ABS(ROUND(VALUE(SUBSTITUTE(連結実質赤字比率に係る赤字・黒字の構成分析!J$39,"▲", "-")), 2)), NA())</f>
        <v>#N/A</v>
      </c>
      <c r="K31" s="131">
        <f>IF(ROUND(VALUE(SUBSTITUTE(連結実質赤字比率に係る赤字・黒字の構成分析!J$39,"▲", "-")), 2) &gt;= 0, ABS(ROUND(VALUE(SUBSTITUTE(連結実質赤字比率に係る赤字・黒字の構成分析!J$39,"▲", "-")), 2)), NA())</f>
        <v>0.09</v>
      </c>
    </row>
    <row r="32" spans="1:11" x14ac:dyDescent="0.15">
      <c r="A32" s="131" t="str">
        <f>IF(連結実質赤字比率に係る赤字・黒字の構成分析!C$38="",NA(),連結実質赤字比率に係る赤字・黒字の構成分析!C$38)</f>
        <v>旭市下水道事業特別会計</v>
      </c>
      <c r="B32" s="131" t="e">
        <f>IF(ROUND(VALUE(SUBSTITUTE(連結実質赤字比率に係る赤字・黒字の構成分析!F$38,"▲", "-")), 2) &lt; 0, ABS(ROUND(VALUE(SUBSTITUTE(連結実質赤字比率に係る赤字・黒字の構成分析!F$38,"▲", "-")), 2)), NA())</f>
        <v>#N/A</v>
      </c>
      <c r="C32" s="131">
        <f>IF(ROUND(VALUE(SUBSTITUTE(連結実質赤字比率に係る赤字・黒字の構成分析!F$38,"▲", "-")), 2) &gt;= 0, ABS(ROUND(VALUE(SUBSTITUTE(連結実質赤字比率に係る赤字・黒字の構成分析!F$38,"▲", "-")), 2)), NA())</f>
        <v>0.56999999999999995</v>
      </c>
      <c r="D32" s="131" t="e">
        <f>IF(ROUND(VALUE(SUBSTITUTE(連結実質赤字比率に係る赤字・黒字の構成分析!G$38,"▲", "-")), 2) &lt; 0, ABS(ROUND(VALUE(SUBSTITUTE(連結実質赤字比率に係る赤字・黒字の構成分析!G$38,"▲", "-")), 2)), NA())</f>
        <v>#N/A</v>
      </c>
      <c r="E32" s="131">
        <f>IF(ROUND(VALUE(SUBSTITUTE(連結実質赤字比率に係る赤字・黒字の構成分析!G$38,"▲", "-")), 2) &gt;= 0, ABS(ROUND(VALUE(SUBSTITUTE(連結実質赤字比率に係る赤字・黒字の構成分析!G$38,"▲", "-")), 2)), NA())</f>
        <v>0.36</v>
      </c>
      <c r="F32" s="131" t="e">
        <f>IF(ROUND(VALUE(SUBSTITUTE(連結実質赤字比率に係る赤字・黒字の構成分析!H$38,"▲", "-")), 2) &lt; 0, ABS(ROUND(VALUE(SUBSTITUTE(連結実質赤字比率に係る赤字・黒字の構成分析!H$38,"▲", "-")), 2)), NA())</f>
        <v>#N/A</v>
      </c>
      <c r="G32" s="131">
        <f>IF(ROUND(VALUE(SUBSTITUTE(連結実質赤字比率に係る赤字・黒字の構成分析!H$38,"▲", "-")), 2) &gt;= 0, ABS(ROUND(VALUE(SUBSTITUTE(連結実質赤字比率に係る赤字・黒字の構成分析!H$38,"▲", "-")), 2)), NA())</f>
        <v>0.54</v>
      </c>
      <c r="H32" s="131" t="e">
        <f>IF(ROUND(VALUE(SUBSTITUTE(連結実質赤字比率に係る赤字・黒字の構成分析!I$38,"▲", "-")), 2) &lt; 0, ABS(ROUND(VALUE(SUBSTITUTE(連結実質赤字比率に係る赤字・黒字の構成分析!I$38,"▲", "-")), 2)), NA())</f>
        <v>#N/A</v>
      </c>
      <c r="I32" s="131">
        <f>IF(ROUND(VALUE(SUBSTITUTE(連結実質赤字比率に係る赤字・黒字の構成分析!I$38,"▲", "-")), 2) &gt;= 0, ABS(ROUND(VALUE(SUBSTITUTE(連結実質赤字比率に係る赤字・黒字の構成分析!I$38,"▲", "-")), 2)), NA())</f>
        <v>0.46</v>
      </c>
      <c r="J32" s="131" t="e">
        <f>IF(ROUND(VALUE(SUBSTITUTE(連結実質赤字比率に係る赤字・黒字の構成分析!J$38,"▲", "-")), 2) &lt; 0, ABS(ROUND(VALUE(SUBSTITUTE(連結実質赤字比率に係る赤字・黒字の構成分析!J$38,"▲", "-")), 2)), NA())</f>
        <v>#N/A</v>
      </c>
      <c r="K32" s="131">
        <f>IF(ROUND(VALUE(SUBSTITUTE(連結実質赤字比率に係る赤字・黒字の構成分析!J$38,"▲", "-")), 2) &gt;= 0, ABS(ROUND(VALUE(SUBSTITUTE(連結実質赤字比率に係る赤字・黒字の構成分析!J$38,"▲", "-")), 2)), NA())</f>
        <v>0.4</v>
      </c>
    </row>
    <row r="33" spans="1:16" x14ac:dyDescent="0.15">
      <c r="A33" s="131" t="str">
        <f>IF(連結実質赤字比率に係る赤字・黒字の構成分析!C$37="",NA(),連結実質赤字比率に係る赤字・黒字の構成分析!C$37)</f>
        <v>旭市介護保険事業特別会計</v>
      </c>
      <c r="B33" s="131" t="e">
        <f>IF(ROUND(VALUE(SUBSTITUTE(連結実質赤字比率に係る赤字・黒字の構成分析!F$37,"▲", "-")), 2) &lt; 0, ABS(ROUND(VALUE(SUBSTITUTE(連結実質赤字比率に係る赤字・黒字の構成分析!F$37,"▲", "-")), 2)), NA())</f>
        <v>#N/A</v>
      </c>
      <c r="C33" s="131">
        <f>IF(ROUND(VALUE(SUBSTITUTE(連結実質赤字比率に係る赤字・黒字の構成分析!F$37,"▲", "-")), 2) &gt;= 0, ABS(ROUND(VALUE(SUBSTITUTE(連結実質赤字比率に係る赤字・黒字の構成分析!F$37,"▲", "-")), 2)), NA())</f>
        <v>0.56999999999999995</v>
      </c>
      <c r="D33" s="131" t="e">
        <f>IF(ROUND(VALUE(SUBSTITUTE(連結実質赤字比率に係る赤字・黒字の構成分析!G$37,"▲", "-")), 2) &lt; 0, ABS(ROUND(VALUE(SUBSTITUTE(連結実質赤字比率に係る赤字・黒字の構成分析!G$37,"▲", "-")), 2)), NA())</f>
        <v>#N/A</v>
      </c>
      <c r="E33" s="131">
        <f>IF(ROUND(VALUE(SUBSTITUTE(連結実質赤字比率に係る赤字・黒字の構成分析!G$37,"▲", "-")), 2) &gt;= 0, ABS(ROUND(VALUE(SUBSTITUTE(連結実質赤字比率に係る赤字・黒字の構成分析!G$37,"▲", "-")), 2)), NA())</f>
        <v>7.0000000000000007E-2</v>
      </c>
      <c r="F33" s="131" t="e">
        <f>IF(ROUND(VALUE(SUBSTITUTE(連結実質赤字比率に係る赤字・黒字の構成分析!H$37,"▲", "-")), 2) &lt; 0, ABS(ROUND(VALUE(SUBSTITUTE(連結実質赤字比率に係る赤字・黒字の構成分析!H$37,"▲", "-")), 2)), NA())</f>
        <v>#N/A</v>
      </c>
      <c r="G33" s="131">
        <f>IF(ROUND(VALUE(SUBSTITUTE(連結実質赤字比率に係る赤字・黒字の構成分析!H$37,"▲", "-")), 2) &gt;= 0, ABS(ROUND(VALUE(SUBSTITUTE(連結実質赤字比率に係る赤字・黒字の構成分析!H$37,"▲", "-")), 2)), NA())</f>
        <v>0.42</v>
      </c>
      <c r="H33" s="131" t="e">
        <f>IF(ROUND(VALUE(SUBSTITUTE(連結実質赤字比率に係る赤字・黒字の構成分析!I$37,"▲", "-")), 2) &lt; 0, ABS(ROUND(VALUE(SUBSTITUTE(連結実質赤字比率に係る赤字・黒字の構成分析!I$37,"▲", "-")), 2)), NA())</f>
        <v>#N/A</v>
      </c>
      <c r="I33" s="131">
        <f>IF(ROUND(VALUE(SUBSTITUTE(連結実質赤字比率に係る赤字・黒字の構成分析!I$37,"▲", "-")), 2) &gt;= 0, ABS(ROUND(VALUE(SUBSTITUTE(連結実質赤字比率に係る赤字・黒字の構成分析!I$37,"▲", "-")), 2)), NA())</f>
        <v>0.08</v>
      </c>
      <c r="J33" s="131" t="e">
        <f>IF(ROUND(VALUE(SUBSTITUTE(連結実質赤字比率に係る赤字・黒字の構成分析!J$37,"▲", "-")), 2) &lt; 0, ABS(ROUND(VALUE(SUBSTITUTE(連結実質赤字比率に係る赤字・黒字の構成分析!J$37,"▲", "-")), 2)), NA())</f>
        <v>#N/A</v>
      </c>
      <c r="K33" s="131">
        <f>IF(ROUND(VALUE(SUBSTITUTE(連結実質赤字比率に係る赤字・黒字の構成分析!J$37,"▲", "-")), 2) &gt;= 0, ABS(ROUND(VALUE(SUBSTITUTE(連結実質赤字比率に係る赤字・黒字の構成分析!J$37,"▲", "-")), 2)), NA())</f>
        <v>0.66</v>
      </c>
    </row>
    <row r="34" spans="1:16" x14ac:dyDescent="0.15">
      <c r="A34" s="131" t="str">
        <f>IF(連結実質赤字比率に係る赤字・黒字の構成分析!C$36="",NA(),連結実質赤字比率に係る赤字・黒字の構成分析!C$36)</f>
        <v>旭市国民健康保険事業特別会計（事業）</v>
      </c>
      <c r="B34" s="131" t="e">
        <f>IF(ROUND(VALUE(SUBSTITUTE(連結実質赤字比率に係る赤字・黒字の構成分析!F$36,"▲", "-")), 2) &lt; 0, ABS(ROUND(VALUE(SUBSTITUTE(連結実質赤字比率に係る赤字・黒字の構成分析!F$36,"▲", "-")), 2)), NA())</f>
        <v>#N/A</v>
      </c>
      <c r="C34" s="131">
        <f>IF(ROUND(VALUE(SUBSTITUTE(連結実質赤字比率に係る赤字・黒字の構成分析!F$36,"▲", "-")), 2) &gt;= 0, ABS(ROUND(VALUE(SUBSTITUTE(連結実質赤字比率に係る赤字・黒字の構成分析!F$36,"▲", "-")), 2)), NA())</f>
        <v>2.86</v>
      </c>
      <c r="D34" s="131" t="e">
        <f>IF(ROUND(VALUE(SUBSTITUTE(連結実質赤字比率に係る赤字・黒字の構成分析!G$36,"▲", "-")), 2) &lt; 0, ABS(ROUND(VALUE(SUBSTITUTE(連結実質赤字比率に係る赤字・黒字の構成分析!G$36,"▲", "-")), 2)), NA())</f>
        <v>#N/A</v>
      </c>
      <c r="E34" s="131">
        <f>IF(ROUND(VALUE(SUBSTITUTE(連結実質赤字比率に係る赤字・黒字の構成分析!G$36,"▲", "-")), 2) &gt;= 0, ABS(ROUND(VALUE(SUBSTITUTE(連結実質赤字比率に係る赤字・黒字の構成分析!G$36,"▲", "-")), 2)), NA())</f>
        <v>2.15</v>
      </c>
      <c r="F34" s="131" t="e">
        <f>IF(ROUND(VALUE(SUBSTITUTE(連結実質赤字比率に係る赤字・黒字の構成分析!H$36,"▲", "-")), 2) &lt; 0, ABS(ROUND(VALUE(SUBSTITUTE(連結実質赤字比率に係る赤字・黒字の構成分析!H$36,"▲", "-")), 2)), NA())</f>
        <v>#N/A</v>
      </c>
      <c r="G34" s="131">
        <f>IF(ROUND(VALUE(SUBSTITUTE(連結実質赤字比率に係る赤字・黒字の構成分析!H$36,"▲", "-")), 2) &gt;= 0, ABS(ROUND(VALUE(SUBSTITUTE(連結実質赤字比率に係る赤字・黒字の構成分析!H$36,"▲", "-")), 2)), NA())</f>
        <v>1.98</v>
      </c>
      <c r="H34" s="131" t="e">
        <f>IF(ROUND(VALUE(SUBSTITUTE(連結実質赤字比率に係る赤字・黒字の構成分析!I$36,"▲", "-")), 2) &lt; 0, ABS(ROUND(VALUE(SUBSTITUTE(連結実質赤字比率に係る赤字・黒字の構成分析!I$36,"▲", "-")), 2)), NA())</f>
        <v>#N/A</v>
      </c>
      <c r="I34" s="131">
        <f>IF(ROUND(VALUE(SUBSTITUTE(連結実質赤字比率に係る赤字・黒字の構成分析!I$36,"▲", "-")), 2) &gt;= 0, ABS(ROUND(VALUE(SUBSTITUTE(連結実質赤字比率に係る赤字・黒字の構成分析!I$36,"▲", "-")), 2)), NA())</f>
        <v>1.1599999999999999</v>
      </c>
      <c r="J34" s="131" t="e">
        <f>IF(ROUND(VALUE(SUBSTITUTE(連結実質赤字比率に係る赤字・黒字の構成分析!J$36,"▲", "-")), 2) &lt; 0, ABS(ROUND(VALUE(SUBSTITUTE(連結実質赤字比率に係る赤字・黒字の構成分析!J$36,"▲", "-")), 2)), NA())</f>
        <v>#N/A</v>
      </c>
      <c r="K34" s="131">
        <f>IF(ROUND(VALUE(SUBSTITUTE(連結実質赤字比率に係る赤字・黒字の構成分析!J$36,"▲", "-")), 2) &gt;= 0, ABS(ROUND(VALUE(SUBSTITUTE(連結実質赤字比率に係る赤字・黒字の構成分析!J$36,"▲", "-")), 2)), NA())</f>
        <v>2.4300000000000002</v>
      </c>
    </row>
    <row r="35" spans="1:16" x14ac:dyDescent="0.15">
      <c r="A35" s="131" t="str">
        <f>IF(連結実質赤字比率に係る赤字・黒字の構成分析!C$35="",NA(),連結実質赤字比率に係る赤字・黒字の構成分析!C$35)</f>
        <v>一般会計</v>
      </c>
      <c r="B35" s="131" t="e">
        <f>IF(ROUND(VALUE(SUBSTITUTE(連結実質赤字比率に係る赤字・黒字の構成分析!F$35,"▲", "-")), 2) &lt; 0, ABS(ROUND(VALUE(SUBSTITUTE(連結実質赤字比率に係る赤字・黒字の構成分析!F$35,"▲", "-")), 2)), NA())</f>
        <v>#N/A</v>
      </c>
      <c r="C35" s="131">
        <f>IF(ROUND(VALUE(SUBSTITUTE(連結実質赤字比率に係る赤字・黒字の構成分析!F$35,"▲", "-")), 2) &gt;= 0, ABS(ROUND(VALUE(SUBSTITUTE(連結実質赤字比率に係る赤字・黒字の構成分析!F$35,"▲", "-")), 2)), NA())</f>
        <v>10.38</v>
      </c>
      <c r="D35" s="131" t="e">
        <f>IF(ROUND(VALUE(SUBSTITUTE(連結実質赤字比率に係る赤字・黒字の構成分析!G$35,"▲", "-")), 2) &lt; 0, ABS(ROUND(VALUE(SUBSTITUTE(連結実質赤字比率に係る赤字・黒字の構成分析!G$35,"▲", "-")), 2)), NA())</f>
        <v>#N/A</v>
      </c>
      <c r="E35" s="131">
        <f>IF(ROUND(VALUE(SUBSTITUTE(連結実質赤字比率に係る赤字・黒字の構成分析!G$35,"▲", "-")), 2) &gt;= 0, ABS(ROUND(VALUE(SUBSTITUTE(連結実質赤字比率に係る赤字・黒字の構成分析!G$35,"▲", "-")), 2)), NA())</f>
        <v>11.17</v>
      </c>
      <c r="F35" s="131" t="e">
        <f>IF(ROUND(VALUE(SUBSTITUTE(連結実質赤字比率に係る赤字・黒字の構成分析!H$35,"▲", "-")), 2) &lt; 0, ABS(ROUND(VALUE(SUBSTITUTE(連結実質赤字比率に係る赤字・黒字の構成分析!H$35,"▲", "-")), 2)), NA())</f>
        <v>#N/A</v>
      </c>
      <c r="G35" s="131">
        <f>IF(ROUND(VALUE(SUBSTITUTE(連結実質赤字比率に係る赤字・黒字の構成分析!H$35,"▲", "-")), 2) &gt;= 0, ABS(ROUND(VALUE(SUBSTITUTE(連結実質赤字比率に係る赤字・黒字の構成分析!H$35,"▲", "-")), 2)), NA())</f>
        <v>12.24</v>
      </c>
      <c r="H35" s="131" t="e">
        <f>IF(ROUND(VALUE(SUBSTITUTE(連結実質赤字比率に係る赤字・黒字の構成分析!I$35,"▲", "-")), 2) &lt; 0, ABS(ROUND(VALUE(SUBSTITUTE(連結実質赤字比率に係る赤字・黒字の構成分析!I$35,"▲", "-")), 2)), NA())</f>
        <v>#N/A</v>
      </c>
      <c r="I35" s="131">
        <f>IF(ROUND(VALUE(SUBSTITUTE(連結実質赤字比率に係る赤字・黒字の構成分析!I$35,"▲", "-")), 2) &gt;= 0, ABS(ROUND(VALUE(SUBSTITUTE(連結実質赤字比率に係る赤字・黒字の構成分析!I$35,"▲", "-")), 2)), NA())</f>
        <v>13.53</v>
      </c>
      <c r="J35" s="131" t="e">
        <f>IF(ROUND(VALUE(SUBSTITUTE(連結実質赤字比率に係る赤字・黒字の構成分析!J$35,"▲", "-")), 2) &lt; 0, ABS(ROUND(VALUE(SUBSTITUTE(連結実質赤字比率に係る赤字・黒字の構成分析!J$35,"▲", "-")), 2)), NA())</f>
        <v>#N/A</v>
      </c>
      <c r="K35" s="131">
        <f>IF(ROUND(VALUE(SUBSTITUTE(連結実質赤字比率に係る赤字・黒字の構成分析!J$35,"▲", "-")), 2) &gt;= 0, ABS(ROUND(VALUE(SUBSTITUTE(連結実質赤字比率に係る赤字・黒字の構成分析!J$35,"▲", "-")), 2)), NA())</f>
        <v>8.73</v>
      </c>
    </row>
    <row r="36" spans="1:16" x14ac:dyDescent="0.15">
      <c r="A36" s="131" t="str">
        <f>IF(連結実質赤字比率に係る赤字・黒字の構成分析!C$34="",NA(),連結実質赤字比率に係る赤字・黒字の構成分析!C$34)</f>
        <v>旭市水道事業会計</v>
      </c>
      <c r="B36" s="131" t="e">
        <f>IF(ROUND(VALUE(SUBSTITUTE(連結実質赤字比率に係る赤字・黒字の構成分析!F$34,"▲", "-")), 2) &lt; 0, ABS(ROUND(VALUE(SUBSTITUTE(連結実質赤字比率に係る赤字・黒字の構成分析!F$34,"▲", "-")), 2)), NA())</f>
        <v>#N/A</v>
      </c>
      <c r="C36" s="131">
        <f>IF(ROUND(VALUE(SUBSTITUTE(連結実質赤字比率に係る赤字・黒字の構成分析!F$34,"▲", "-")), 2) &gt;= 0, ABS(ROUND(VALUE(SUBSTITUTE(連結実質赤字比率に係る赤字・黒字の構成分析!F$34,"▲", "-")), 2)), NA())</f>
        <v>4.07</v>
      </c>
      <c r="D36" s="131" t="e">
        <f>IF(ROUND(VALUE(SUBSTITUTE(連結実質赤字比率に係る赤字・黒字の構成分析!G$34,"▲", "-")), 2) &lt; 0, ABS(ROUND(VALUE(SUBSTITUTE(連結実質赤字比率に係る赤字・黒字の構成分析!G$34,"▲", "-")), 2)), NA())</f>
        <v>#N/A</v>
      </c>
      <c r="E36" s="131">
        <f>IF(ROUND(VALUE(SUBSTITUTE(連結実質赤字比率に係る赤字・黒字の構成分析!G$34,"▲", "-")), 2) &gt;= 0, ABS(ROUND(VALUE(SUBSTITUTE(連結実質赤字比率に係る赤字・黒字の構成分析!G$34,"▲", "-")), 2)), NA())</f>
        <v>5.43</v>
      </c>
      <c r="F36" s="131" t="e">
        <f>IF(ROUND(VALUE(SUBSTITUTE(連結実質赤字比率に係る赤字・黒字の構成分析!H$34,"▲", "-")), 2) &lt; 0, ABS(ROUND(VALUE(SUBSTITUTE(連結実質赤字比率に係る赤字・黒字の構成分析!H$34,"▲", "-")), 2)), NA())</f>
        <v>#N/A</v>
      </c>
      <c r="G36" s="131">
        <f>IF(ROUND(VALUE(SUBSTITUTE(連結実質赤字比率に係る赤字・黒字の構成分析!H$34,"▲", "-")), 2) &gt;= 0, ABS(ROUND(VALUE(SUBSTITUTE(連結実質赤字比率に係る赤字・黒字の構成分析!H$34,"▲", "-")), 2)), NA())</f>
        <v>6.68</v>
      </c>
      <c r="H36" s="131" t="e">
        <f>IF(ROUND(VALUE(SUBSTITUTE(連結実質赤字比率に係る赤字・黒字の構成分析!I$34,"▲", "-")), 2) &lt; 0, ABS(ROUND(VALUE(SUBSTITUTE(連結実質赤字比率に係る赤字・黒字の構成分析!I$34,"▲", "-")), 2)), NA())</f>
        <v>#N/A</v>
      </c>
      <c r="I36" s="131">
        <f>IF(ROUND(VALUE(SUBSTITUTE(連結実質赤字比率に係る赤字・黒字の構成分析!I$34,"▲", "-")), 2) &gt;= 0, ABS(ROUND(VALUE(SUBSTITUTE(連結実質赤字比率に係る赤字・黒字の構成分析!I$34,"▲", "-")), 2)), NA())</f>
        <v>8.25</v>
      </c>
      <c r="J36" s="131" t="e">
        <f>IF(ROUND(VALUE(SUBSTITUTE(連結実質赤字比率に係る赤字・黒字の構成分析!J$34,"▲", "-")), 2) &lt; 0, ABS(ROUND(VALUE(SUBSTITUTE(連結実質赤字比率に係る赤字・黒字の構成分析!J$34,"▲", "-")), 2)), NA())</f>
        <v>#N/A</v>
      </c>
      <c r="K36" s="131">
        <f>IF(ROUND(VALUE(SUBSTITUTE(連結実質赤字比率に係る赤字・黒字の構成分析!J$34,"▲", "-")), 2) &gt;= 0, ABS(ROUND(VALUE(SUBSTITUTE(連結実質赤字比率に係る赤字・黒字の構成分析!J$34,"▲", "-")), 2)), NA())</f>
        <v>10.17</v>
      </c>
    </row>
    <row r="39" spans="1:16" x14ac:dyDescent="0.15">
      <c r="A39" s="104" t="s">
        <v>49</v>
      </c>
    </row>
    <row r="40" spans="1:16" x14ac:dyDescent="0.15">
      <c r="A40" s="132"/>
      <c r="B40" s="132" t="str">
        <f>'実質公債費比率（分子）の構造'!K$44</f>
        <v>H24</v>
      </c>
      <c r="C40" s="132"/>
      <c r="D40" s="132"/>
      <c r="E40" s="132" t="str">
        <f>'実質公債費比率（分子）の構造'!L$44</f>
        <v>H25</v>
      </c>
      <c r="F40" s="132"/>
      <c r="G40" s="132"/>
      <c r="H40" s="132" t="str">
        <f>'実質公債費比率（分子）の構造'!M$44</f>
        <v>H26</v>
      </c>
      <c r="I40" s="132"/>
      <c r="J40" s="132"/>
      <c r="K40" s="132" t="str">
        <f>'実質公債費比率（分子）の構造'!N$44</f>
        <v>H27</v>
      </c>
      <c r="L40" s="132"/>
      <c r="M40" s="132"/>
      <c r="N40" s="132" t="str">
        <f>'実質公債費比率（分子）の構造'!O$44</f>
        <v>H28</v>
      </c>
      <c r="O40" s="132"/>
      <c r="P40" s="132"/>
    </row>
    <row r="41" spans="1:16" x14ac:dyDescent="0.15">
      <c r="A41" s="132"/>
      <c r="B41" s="132" t="s">
        <v>50</v>
      </c>
      <c r="C41" s="132"/>
      <c r="D41" s="132" t="s">
        <v>51</v>
      </c>
      <c r="E41" s="132" t="s">
        <v>50</v>
      </c>
      <c r="F41" s="132"/>
      <c r="G41" s="132" t="s">
        <v>51</v>
      </c>
      <c r="H41" s="132" t="s">
        <v>50</v>
      </c>
      <c r="I41" s="132"/>
      <c r="J41" s="132" t="s">
        <v>51</v>
      </c>
      <c r="K41" s="132" t="s">
        <v>50</v>
      </c>
      <c r="L41" s="132"/>
      <c r="M41" s="132" t="s">
        <v>51</v>
      </c>
      <c r="N41" s="132" t="s">
        <v>50</v>
      </c>
      <c r="O41" s="132"/>
      <c r="P41" s="132" t="s">
        <v>51</v>
      </c>
    </row>
    <row r="42" spans="1:16" x14ac:dyDescent="0.15">
      <c r="A42" s="132" t="s">
        <v>52</v>
      </c>
      <c r="B42" s="132"/>
      <c r="C42" s="132"/>
      <c r="D42" s="132">
        <f>'実質公債費比率（分子）の構造'!K$52</f>
        <v>2611</v>
      </c>
      <c r="E42" s="132"/>
      <c r="F42" s="132"/>
      <c r="G42" s="132">
        <f>'実質公債費比率（分子）の構造'!L$52</f>
        <v>2772</v>
      </c>
      <c r="H42" s="132"/>
      <c r="I42" s="132"/>
      <c r="J42" s="132">
        <f>'実質公債費比率（分子）の構造'!M$52</f>
        <v>3077</v>
      </c>
      <c r="K42" s="132"/>
      <c r="L42" s="132"/>
      <c r="M42" s="132">
        <f>'実質公債費比率（分子）の構造'!N$52</f>
        <v>3228</v>
      </c>
      <c r="N42" s="132"/>
      <c r="O42" s="132"/>
      <c r="P42" s="132">
        <f>'実質公債費比率（分子）の構造'!O$52</f>
        <v>4217</v>
      </c>
    </row>
    <row r="43" spans="1:16" x14ac:dyDescent="0.15">
      <c r="A43" s="132" t="s">
        <v>53</v>
      </c>
      <c r="B43" s="132" t="str">
        <f>'実質公債費比率（分子）の構造'!K$51</f>
        <v>-</v>
      </c>
      <c r="C43" s="132"/>
      <c r="D43" s="132"/>
      <c r="E43" s="132" t="str">
        <f>'実質公債費比率（分子）の構造'!L$51</f>
        <v>-</v>
      </c>
      <c r="F43" s="132"/>
      <c r="G43" s="132"/>
      <c r="H43" s="132" t="str">
        <f>'実質公債費比率（分子）の構造'!M$51</f>
        <v>-</v>
      </c>
      <c r="I43" s="132"/>
      <c r="J43" s="132"/>
      <c r="K43" s="132" t="str">
        <f>'実質公債費比率（分子）の構造'!N$51</f>
        <v>-</v>
      </c>
      <c r="L43" s="132"/>
      <c r="M43" s="132"/>
      <c r="N43" s="132" t="str">
        <f>'実質公債費比率（分子）の構造'!O$51</f>
        <v>-</v>
      </c>
      <c r="O43" s="132"/>
      <c r="P43" s="132"/>
    </row>
    <row r="44" spans="1:16" x14ac:dyDescent="0.15">
      <c r="A44" s="132" t="s">
        <v>54</v>
      </c>
      <c r="B44" s="132">
        <f>'実質公債費比率（分子）の構造'!K$50</f>
        <v>34</v>
      </c>
      <c r="C44" s="132"/>
      <c r="D44" s="132"/>
      <c r="E44" s="132">
        <f>'実質公債費比率（分子）の構造'!L$50</f>
        <v>32</v>
      </c>
      <c r="F44" s="132"/>
      <c r="G44" s="132"/>
      <c r="H44" s="132">
        <f>'実質公債費比率（分子）の構造'!M$50</f>
        <v>32</v>
      </c>
      <c r="I44" s="132"/>
      <c r="J44" s="132"/>
      <c r="K44" s="132">
        <f>'実質公債費比率（分子）の構造'!N$50</f>
        <v>31</v>
      </c>
      <c r="L44" s="132"/>
      <c r="M44" s="132"/>
      <c r="N44" s="132">
        <f>'実質公債費比率（分子）の構造'!O$50</f>
        <v>29</v>
      </c>
      <c r="O44" s="132"/>
      <c r="P44" s="132"/>
    </row>
    <row r="45" spans="1:16" x14ac:dyDescent="0.15">
      <c r="A45" s="132" t="s">
        <v>55</v>
      </c>
      <c r="B45" s="132">
        <f>'実質公債費比率（分子）の構造'!K$49</f>
        <v>32</v>
      </c>
      <c r="C45" s="132"/>
      <c r="D45" s="132"/>
      <c r="E45" s="132">
        <f>'実質公債費比率（分子）の構造'!L$49</f>
        <v>10</v>
      </c>
      <c r="F45" s="132"/>
      <c r="G45" s="132"/>
      <c r="H45" s="132">
        <f>'実質公債費比率（分子）の構造'!M$49</f>
        <v>25</v>
      </c>
      <c r="I45" s="132"/>
      <c r="J45" s="132"/>
      <c r="K45" s="132">
        <f>'実質公債費比率（分子）の構造'!N$49</f>
        <v>43</v>
      </c>
      <c r="L45" s="132"/>
      <c r="M45" s="132"/>
      <c r="N45" s="132">
        <f>'実質公債費比率（分子）の構造'!O$49</f>
        <v>53</v>
      </c>
      <c r="O45" s="132"/>
      <c r="P45" s="132"/>
    </row>
    <row r="46" spans="1:16" x14ac:dyDescent="0.15">
      <c r="A46" s="132" t="s">
        <v>56</v>
      </c>
      <c r="B46" s="132">
        <f>'実質公債費比率（分子）の構造'!K$48</f>
        <v>1246</v>
      </c>
      <c r="C46" s="132"/>
      <c r="D46" s="132"/>
      <c r="E46" s="132">
        <f>'実質公債費比率（分子）の構造'!L$48</f>
        <v>1256</v>
      </c>
      <c r="F46" s="132"/>
      <c r="G46" s="132"/>
      <c r="H46" s="132">
        <f>'実質公債費比率（分子）の構造'!M$48</f>
        <v>1359</v>
      </c>
      <c r="I46" s="132"/>
      <c r="J46" s="132"/>
      <c r="K46" s="132">
        <f>'実質公債費比率（分子）の構造'!N$48</f>
        <v>1537</v>
      </c>
      <c r="L46" s="132"/>
      <c r="M46" s="132"/>
      <c r="N46" s="132">
        <f>'実質公債費比率（分子）の構造'!O$48</f>
        <v>304</v>
      </c>
      <c r="O46" s="132"/>
      <c r="P46" s="132"/>
    </row>
    <row r="47" spans="1:16" x14ac:dyDescent="0.15">
      <c r="A47" s="132" t="s">
        <v>57</v>
      </c>
      <c r="B47" s="132" t="str">
        <f>'実質公債費比率（分子）の構造'!K$47</f>
        <v>-</v>
      </c>
      <c r="C47" s="132"/>
      <c r="D47" s="132"/>
      <c r="E47" s="132" t="str">
        <f>'実質公債費比率（分子）の構造'!L$47</f>
        <v>-</v>
      </c>
      <c r="F47" s="132"/>
      <c r="G47" s="132"/>
      <c r="H47" s="132" t="str">
        <f>'実質公債費比率（分子）の構造'!M$47</f>
        <v>-</v>
      </c>
      <c r="I47" s="132"/>
      <c r="J47" s="132"/>
      <c r="K47" s="132" t="str">
        <f>'実質公債費比率（分子）の構造'!N$47</f>
        <v>-</v>
      </c>
      <c r="L47" s="132"/>
      <c r="M47" s="132"/>
      <c r="N47" s="132" t="str">
        <f>'実質公債費比率（分子）の構造'!O$47</f>
        <v>-</v>
      </c>
      <c r="O47" s="132"/>
      <c r="P47" s="132"/>
    </row>
    <row r="48" spans="1:16" x14ac:dyDescent="0.15">
      <c r="A48" s="132" t="s">
        <v>58</v>
      </c>
      <c r="B48" s="132" t="str">
        <f>'実質公債費比率（分子）の構造'!K$46</f>
        <v>-</v>
      </c>
      <c r="C48" s="132"/>
      <c r="D48" s="132"/>
      <c r="E48" s="132" t="str">
        <f>'実質公債費比率（分子）の構造'!L$46</f>
        <v>-</v>
      </c>
      <c r="F48" s="132"/>
      <c r="G48" s="132"/>
      <c r="H48" s="132" t="str">
        <f>'実質公債費比率（分子）の構造'!M$46</f>
        <v>-</v>
      </c>
      <c r="I48" s="132"/>
      <c r="J48" s="132"/>
      <c r="K48" s="132" t="str">
        <f>'実質公債費比率（分子）の構造'!N$46</f>
        <v>-</v>
      </c>
      <c r="L48" s="132"/>
      <c r="M48" s="132"/>
      <c r="N48" s="132" t="str">
        <f>'実質公債費比率（分子）の構造'!O$46</f>
        <v>-</v>
      </c>
      <c r="O48" s="132"/>
      <c r="P48" s="132"/>
    </row>
    <row r="49" spans="1:16" x14ac:dyDescent="0.15">
      <c r="A49" s="132" t="s">
        <v>59</v>
      </c>
      <c r="B49" s="132">
        <f>'実質公債費比率（分子）の構造'!K$45</f>
        <v>3030</v>
      </c>
      <c r="C49" s="132"/>
      <c r="D49" s="132"/>
      <c r="E49" s="132">
        <f>'実質公債費比率（分子）の構造'!L$45</f>
        <v>2930</v>
      </c>
      <c r="F49" s="132"/>
      <c r="G49" s="132"/>
      <c r="H49" s="132">
        <f>'実質公債費比率（分子）の構造'!M$45</f>
        <v>2958</v>
      </c>
      <c r="I49" s="132"/>
      <c r="J49" s="132"/>
      <c r="K49" s="132">
        <f>'実質公債費比率（分子）の構造'!N$45</f>
        <v>2962</v>
      </c>
      <c r="L49" s="132"/>
      <c r="M49" s="132"/>
      <c r="N49" s="132">
        <f>'実質公債費比率（分子）の構造'!O$45</f>
        <v>5122</v>
      </c>
      <c r="O49" s="132"/>
      <c r="P49" s="132"/>
    </row>
    <row r="50" spans="1:16" x14ac:dyDescent="0.15">
      <c r="A50" s="132" t="s">
        <v>60</v>
      </c>
      <c r="B50" s="132" t="e">
        <f>NA()</f>
        <v>#N/A</v>
      </c>
      <c r="C50" s="132">
        <f>IF(ISNUMBER('実質公債費比率（分子）の構造'!K$53),'実質公債費比率（分子）の構造'!K$53,NA())</f>
        <v>1731</v>
      </c>
      <c r="D50" s="132" t="e">
        <f>NA()</f>
        <v>#N/A</v>
      </c>
      <c r="E50" s="132" t="e">
        <f>NA()</f>
        <v>#N/A</v>
      </c>
      <c r="F50" s="132">
        <f>IF(ISNUMBER('実質公債費比率（分子）の構造'!L$53),'実質公債費比率（分子）の構造'!L$53,NA())</f>
        <v>1456</v>
      </c>
      <c r="G50" s="132" t="e">
        <f>NA()</f>
        <v>#N/A</v>
      </c>
      <c r="H50" s="132" t="e">
        <f>NA()</f>
        <v>#N/A</v>
      </c>
      <c r="I50" s="132">
        <f>IF(ISNUMBER('実質公債費比率（分子）の構造'!M$53),'実質公債費比率（分子）の構造'!M$53,NA())</f>
        <v>1297</v>
      </c>
      <c r="J50" s="132" t="e">
        <f>NA()</f>
        <v>#N/A</v>
      </c>
      <c r="K50" s="132" t="e">
        <f>NA()</f>
        <v>#N/A</v>
      </c>
      <c r="L50" s="132">
        <f>IF(ISNUMBER('実質公債費比率（分子）の構造'!N$53),'実質公債費比率（分子）の構造'!N$53,NA())</f>
        <v>1345</v>
      </c>
      <c r="M50" s="132" t="e">
        <f>NA()</f>
        <v>#N/A</v>
      </c>
      <c r="N50" s="132" t="e">
        <f>NA()</f>
        <v>#N/A</v>
      </c>
      <c r="O50" s="132">
        <f>IF(ISNUMBER('実質公債費比率（分子）の構造'!O$53),'実質公債費比率（分子）の構造'!O$53,NA())</f>
        <v>1291</v>
      </c>
      <c r="P50" s="132" t="e">
        <f>NA()</f>
        <v>#N/A</v>
      </c>
    </row>
    <row r="53" spans="1:16" x14ac:dyDescent="0.15">
      <c r="A53" s="104" t="s">
        <v>61</v>
      </c>
    </row>
    <row r="54" spans="1:16" x14ac:dyDescent="0.15">
      <c r="A54" s="131"/>
      <c r="B54" s="131" t="str">
        <f>'将来負担比率（分子）の構造'!I$40</f>
        <v>H24</v>
      </c>
      <c r="C54" s="131"/>
      <c r="D54" s="131"/>
      <c r="E54" s="131" t="str">
        <f>'将来負担比率（分子）の構造'!J$40</f>
        <v>H25</v>
      </c>
      <c r="F54" s="131"/>
      <c r="G54" s="131"/>
      <c r="H54" s="131" t="str">
        <f>'将来負担比率（分子）の構造'!K$40</f>
        <v>H26</v>
      </c>
      <c r="I54" s="131"/>
      <c r="J54" s="131"/>
      <c r="K54" s="131" t="str">
        <f>'将来負担比率（分子）の構造'!L$40</f>
        <v>H27</v>
      </c>
      <c r="L54" s="131"/>
      <c r="M54" s="131"/>
      <c r="N54" s="131" t="str">
        <f>'将来負担比率（分子）の構造'!M$40</f>
        <v>H28</v>
      </c>
      <c r="O54" s="131"/>
      <c r="P54" s="131"/>
    </row>
    <row r="55" spans="1:16" x14ac:dyDescent="0.15">
      <c r="A55" s="131"/>
      <c r="B55" s="131" t="s">
        <v>62</v>
      </c>
      <c r="C55" s="131"/>
      <c r="D55" s="131" t="s">
        <v>63</v>
      </c>
      <c r="E55" s="131" t="s">
        <v>62</v>
      </c>
      <c r="F55" s="131"/>
      <c r="G55" s="131" t="s">
        <v>63</v>
      </c>
      <c r="H55" s="131" t="s">
        <v>62</v>
      </c>
      <c r="I55" s="131"/>
      <c r="J55" s="131" t="s">
        <v>63</v>
      </c>
      <c r="K55" s="131" t="s">
        <v>62</v>
      </c>
      <c r="L55" s="131"/>
      <c r="M55" s="131" t="s">
        <v>63</v>
      </c>
      <c r="N55" s="131" t="s">
        <v>62</v>
      </c>
      <c r="O55" s="131"/>
      <c r="P55" s="131" t="s">
        <v>63</v>
      </c>
    </row>
    <row r="56" spans="1:16" x14ac:dyDescent="0.15">
      <c r="A56" s="131" t="s">
        <v>37</v>
      </c>
      <c r="B56" s="131"/>
      <c r="C56" s="131"/>
      <c r="D56" s="131">
        <f>'将来負担比率（分子）の構造'!I$52</f>
        <v>33110</v>
      </c>
      <c r="E56" s="131"/>
      <c r="F56" s="131"/>
      <c r="G56" s="131">
        <f>'将来負担比率（分子）の構造'!J$52</f>
        <v>33235</v>
      </c>
      <c r="H56" s="131"/>
      <c r="I56" s="131"/>
      <c r="J56" s="131">
        <f>'将来負担比率（分子）の構造'!K$52</f>
        <v>33047</v>
      </c>
      <c r="K56" s="131"/>
      <c r="L56" s="131"/>
      <c r="M56" s="131">
        <f>'将来負担比率（分子）の構造'!L$52</f>
        <v>32970</v>
      </c>
      <c r="N56" s="131"/>
      <c r="O56" s="131"/>
      <c r="P56" s="131">
        <f>'将来負担比率（分子）の構造'!M$52</f>
        <v>32623</v>
      </c>
    </row>
    <row r="57" spans="1:16" x14ac:dyDescent="0.15">
      <c r="A57" s="131" t="s">
        <v>36</v>
      </c>
      <c r="B57" s="131"/>
      <c r="C57" s="131"/>
      <c r="D57" s="131">
        <f>'将来負担比率（分子）の構造'!I$51</f>
        <v>1245</v>
      </c>
      <c r="E57" s="131"/>
      <c r="F57" s="131"/>
      <c r="G57" s="131">
        <f>'将来負担比率（分子）の構造'!J$51</f>
        <v>2521</v>
      </c>
      <c r="H57" s="131"/>
      <c r="I57" s="131"/>
      <c r="J57" s="131">
        <f>'将来負担比率（分子）の構造'!K$51</f>
        <v>2552</v>
      </c>
      <c r="K57" s="131"/>
      <c r="L57" s="131"/>
      <c r="M57" s="131">
        <f>'将来負担比率（分子）の構造'!L$51</f>
        <v>2579</v>
      </c>
      <c r="N57" s="131"/>
      <c r="O57" s="131"/>
      <c r="P57" s="131">
        <f>'将来負担比率（分子）の構造'!M$51</f>
        <v>12978</v>
      </c>
    </row>
    <row r="58" spans="1:16" x14ac:dyDescent="0.15">
      <c r="A58" s="131" t="s">
        <v>35</v>
      </c>
      <c r="B58" s="131"/>
      <c r="C58" s="131"/>
      <c r="D58" s="131">
        <f>'将来負担比率（分子）の構造'!I$50</f>
        <v>7119</v>
      </c>
      <c r="E58" s="131"/>
      <c r="F58" s="131"/>
      <c r="G58" s="131">
        <f>'将来負担比率（分子）の構造'!J$50</f>
        <v>8093</v>
      </c>
      <c r="H58" s="131"/>
      <c r="I58" s="131"/>
      <c r="J58" s="131">
        <f>'将来負担比率（分子）の構造'!K$50</f>
        <v>9463</v>
      </c>
      <c r="K58" s="131"/>
      <c r="L58" s="131"/>
      <c r="M58" s="131">
        <f>'将来負担比率（分子）の構造'!L$50</f>
        <v>10930</v>
      </c>
      <c r="N58" s="131"/>
      <c r="O58" s="131"/>
      <c r="P58" s="131">
        <f>'将来負担比率（分子）の構造'!M$50</f>
        <v>13281</v>
      </c>
    </row>
    <row r="59" spans="1:16" x14ac:dyDescent="0.15">
      <c r="A59" s="131" t="s">
        <v>33</v>
      </c>
      <c r="B59" s="131" t="str">
        <f>'将来負担比率（分子）の構造'!I$49</f>
        <v>-</v>
      </c>
      <c r="C59" s="131"/>
      <c r="D59" s="131"/>
      <c r="E59" s="131" t="str">
        <f>'将来負担比率（分子）の構造'!J$49</f>
        <v>-</v>
      </c>
      <c r="F59" s="131"/>
      <c r="G59" s="131"/>
      <c r="H59" s="131" t="str">
        <f>'将来負担比率（分子）の構造'!K$49</f>
        <v>-</v>
      </c>
      <c r="I59" s="131"/>
      <c r="J59" s="131"/>
      <c r="K59" s="131" t="str">
        <f>'将来負担比率（分子）の構造'!L$49</f>
        <v>-</v>
      </c>
      <c r="L59" s="131"/>
      <c r="M59" s="131"/>
      <c r="N59" s="131" t="str">
        <f>'将来負担比率（分子）の構造'!M$49</f>
        <v>-</v>
      </c>
      <c r="O59" s="131"/>
      <c r="P59" s="131"/>
    </row>
    <row r="60" spans="1:16" x14ac:dyDescent="0.15">
      <c r="A60" s="131" t="s">
        <v>32</v>
      </c>
      <c r="B60" s="131" t="str">
        <f>'将来負担比率（分子）の構造'!I$48</f>
        <v>-</v>
      </c>
      <c r="C60" s="131"/>
      <c r="D60" s="131"/>
      <c r="E60" s="131" t="str">
        <f>'将来負担比率（分子）の構造'!J$48</f>
        <v>-</v>
      </c>
      <c r="F60" s="131"/>
      <c r="G60" s="131"/>
      <c r="H60" s="131" t="str">
        <f>'将来負担比率（分子）の構造'!K$48</f>
        <v>-</v>
      </c>
      <c r="I60" s="131"/>
      <c r="J60" s="131"/>
      <c r="K60" s="131" t="str">
        <f>'将来負担比率（分子）の構造'!L$48</f>
        <v>-</v>
      </c>
      <c r="L60" s="131"/>
      <c r="M60" s="131"/>
      <c r="N60" s="131" t="str">
        <f>'将来負担比率（分子）の構造'!M$48</f>
        <v>-</v>
      </c>
      <c r="O60" s="131"/>
      <c r="P60" s="131"/>
    </row>
    <row r="61" spans="1:16" x14ac:dyDescent="0.15">
      <c r="A61" s="131" t="s">
        <v>30</v>
      </c>
      <c r="B61" s="131">
        <f>'将来負担比率（分子）の構造'!I$46</f>
        <v>405</v>
      </c>
      <c r="C61" s="131"/>
      <c r="D61" s="131"/>
      <c r="E61" s="131">
        <f>'将来負担比率（分子）の構造'!J$46</f>
        <v>70</v>
      </c>
      <c r="F61" s="131"/>
      <c r="G61" s="131"/>
      <c r="H61" s="131">
        <f>'将来負担比率（分子）の構造'!K$46</f>
        <v>51</v>
      </c>
      <c r="I61" s="131"/>
      <c r="J61" s="131"/>
      <c r="K61" s="131">
        <f>'将来負担比率（分子）の構造'!L$46</f>
        <v>617</v>
      </c>
      <c r="L61" s="131"/>
      <c r="M61" s="131"/>
      <c r="N61" s="131">
        <f>'将来負担比率（分子）の構造'!M$46</f>
        <v>21</v>
      </c>
      <c r="O61" s="131"/>
      <c r="P61" s="131"/>
    </row>
    <row r="62" spans="1:16" x14ac:dyDescent="0.15">
      <c r="A62" s="131" t="s">
        <v>29</v>
      </c>
      <c r="B62" s="131">
        <f>'将来負担比率（分子）の構造'!I$45</f>
        <v>3630</v>
      </c>
      <c r="C62" s="131"/>
      <c r="D62" s="131"/>
      <c r="E62" s="131">
        <f>'将来負担比率（分子）の構造'!J$45</f>
        <v>3570</v>
      </c>
      <c r="F62" s="131"/>
      <c r="G62" s="131"/>
      <c r="H62" s="131">
        <f>'将来負担比率（分子）の構造'!K$45</f>
        <v>3258</v>
      </c>
      <c r="I62" s="131"/>
      <c r="J62" s="131"/>
      <c r="K62" s="131">
        <f>'将来負担比率（分子）の構造'!L$45</f>
        <v>3246</v>
      </c>
      <c r="L62" s="131"/>
      <c r="M62" s="131"/>
      <c r="N62" s="131">
        <f>'将来負担比率（分子）の構造'!M$45</f>
        <v>2164</v>
      </c>
      <c r="O62" s="131"/>
      <c r="P62" s="131"/>
    </row>
    <row r="63" spans="1:16" x14ac:dyDescent="0.15">
      <c r="A63" s="131" t="s">
        <v>28</v>
      </c>
      <c r="B63" s="131">
        <f>'将来負担比率（分子）の構造'!I$44</f>
        <v>500</v>
      </c>
      <c r="C63" s="131"/>
      <c r="D63" s="131"/>
      <c r="E63" s="131">
        <f>'将来負担比率（分子）の構造'!J$44</f>
        <v>499</v>
      </c>
      <c r="F63" s="131"/>
      <c r="G63" s="131"/>
      <c r="H63" s="131">
        <f>'将来負担比率（分子）の構造'!K$44</f>
        <v>476</v>
      </c>
      <c r="I63" s="131"/>
      <c r="J63" s="131"/>
      <c r="K63" s="131">
        <f>'将来負担比率（分子）の構造'!L$44</f>
        <v>435</v>
      </c>
      <c r="L63" s="131"/>
      <c r="M63" s="131"/>
      <c r="N63" s="131">
        <f>'将来負担比率（分子）の構造'!M$44</f>
        <v>392</v>
      </c>
      <c r="O63" s="131"/>
      <c r="P63" s="131"/>
    </row>
    <row r="64" spans="1:16" x14ac:dyDescent="0.15">
      <c r="A64" s="131" t="s">
        <v>27</v>
      </c>
      <c r="B64" s="131">
        <f>'将来負担比率（分子）の構造'!I$43</f>
        <v>21534</v>
      </c>
      <c r="C64" s="131"/>
      <c r="D64" s="131"/>
      <c r="E64" s="131">
        <f>'将来負担比率（分子）の構造'!J$43</f>
        <v>20825</v>
      </c>
      <c r="F64" s="131"/>
      <c r="G64" s="131"/>
      <c r="H64" s="131">
        <f>'将来負担比率（分子）の構造'!K$43</f>
        <v>19713</v>
      </c>
      <c r="I64" s="131"/>
      <c r="J64" s="131"/>
      <c r="K64" s="131">
        <f>'将来負担比率（分子）の構造'!L$43</f>
        <v>17828</v>
      </c>
      <c r="L64" s="131"/>
      <c r="M64" s="131"/>
      <c r="N64" s="131">
        <f>'将来負担比率（分子）の構造'!M$43</f>
        <v>3835</v>
      </c>
      <c r="O64" s="131"/>
      <c r="P64" s="131"/>
    </row>
    <row r="65" spans="1:16" x14ac:dyDescent="0.15">
      <c r="A65" s="131" t="s">
        <v>26</v>
      </c>
      <c r="B65" s="131" t="str">
        <f>'将来負担比率（分子）の構造'!I$42</f>
        <v>-</v>
      </c>
      <c r="C65" s="131"/>
      <c r="D65" s="131"/>
      <c r="E65" s="131" t="str">
        <f>'将来負担比率（分子）の構造'!J$42</f>
        <v>-</v>
      </c>
      <c r="F65" s="131"/>
      <c r="G65" s="131"/>
      <c r="H65" s="131" t="str">
        <f>'将来負担比率（分子）の構造'!K$42</f>
        <v>-</v>
      </c>
      <c r="I65" s="131"/>
      <c r="J65" s="131"/>
      <c r="K65" s="131" t="str">
        <f>'将来負担比率（分子）の構造'!L$42</f>
        <v>-</v>
      </c>
      <c r="L65" s="131"/>
      <c r="M65" s="131"/>
      <c r="N65" s="131" t="str">
        <f>'将来負担比率（分子）の構造'!M$42</f>
        <v>-</v>
      </c>
      <c r="O65" s="131"/>
      <c r="P65" s="131"/>
    </row>
    <row r="66" spans="1:16" x14ac:dyDescent="0.15">
      <c r="A66" s="131" t="s">
        <v>25</v>
      </c>
      <c r="B66" s="131">
        <f>'将来負担比率（分子）の構造'!I$41</f>
        <v>27941</v>
      </c>
      <c r="C66" s="131"/>
      <c r="D66" s="131"/>
      <c r="E66" s="131">
        <f>'将来負担比率（分子）の構造'!J$41</f>
        <v>27702</v>
      </c>
      <c r="F66" s="131"/>
      <c r="G66" s="131"/>
      <c r="H66" s="131">
        <f>'将来負担比率（分子）の構造'!K$41</f>
        <v>27732</v>
      </c>
      <c r="I66" s="131"/>
      <c r="J66" s="131"/>
      <c r="K66" s="131">
        <f>'将来負担比率（分子）の構造'!L$41</f>
        <v>27875</v>
      </c>
      <c r="L66" s="131"/>
      <c r="M66" s="131"/>
      <c r="N66" s="131">
        <f>'将来負担比率（分子）の構造'!M$41</f>
        <v>51244</v>
      </c>
      <c r="O66" s="131"/>
      <c r="P66" s="131"/>
    </row>
    <row r="67" spans="1:16" x14ac:dyDescent="0.15">
      <c r="A67" s="131" t="s">
        <v>64</v>
      </c>
      <c r="B67" s="131" t="e">
        <f>NA()</f>
        <v>#N/A</v>
      </c>
      <c r="C67" s="131">
        <f>IF(ISNUMBER('将来負担比率（分子）の構造'!I$53), IF('将来負担比率（分子）の構造'!I$53 &lt; 0, 0, '将来負担比率（分子）の構造'!I$53), NA())</f>
        <v>12537</v>
      </c>
      <c r="D67" s="131" t="e">
        <f>NA()</f>
        <v>#N/A</v>
      </c>
      <c r="E67" s="131" t="e">
        <f>NA()</f>
        <v>#N/A</v>
      </c>
      <c r="F67" s="131">
        <f>IF(ISNUMBER('将来負担比率（分子）の構造'!J$53), IF('将来負担比率（分子）の構造'!J$53 &lt; 0, 0, '将来負担比率（分子）の構造'!J$53), NA())</f>
        <v>8816</v>
      </c>
      <c r="G67" s="131" t="e">
        <f>NA()</f>
        <v>#N/A</v>
      </c>
      <c r="H67" s="131" t="e">
        <f>NA()</f>
        <v>#N/A</v>
      </c>
      <c r="I67" s="131">
        <f>IF(ISNUMBER('将来負担比率（分子）の構造'!K$53), IF('将来負担比率（分子）の構造'!K$53 &lt; 0, 0, '将来負担比率（分子）の構造'!K$53), NA())</f>
        <v>6168</v>
      </c>
      <c r="J67" s="131" t="e">
        <f>NA()</f>
        <v>#N/A</v>
      </c>
      <c r="K67" s="131" t="e">
        <f>NA()</f>
        <v>#N/A</v>
      </c>
      <c r="L67" s="131">
        <f>IF(ISNUMBER('将来負担比率（分子）の構造'!L$53), IF('将来負担比率（分子）の構造'!L$53 &lt; 0, 0, '将来負担比率（分子）の構造'!L$53), NA())</f>
        <v>3521</v>
      </c>
      <c r="M67" s="131" t="e">
        <f>NA()</f>
        <v>#N/A</v>
      </c>
      <c r="N67" s="131" t="e">
        <f>NA()</f>
        <v>#N/A</v>
      </c>
      <c r="O67" s="131">
        <f>IF(ISNUMBER('将来負担比率（分子）の構造'!M$53), IF('将来負担比率（分子）の構造'!M$53 &lt; 0, 0, '将来負担比率（分子）の構造'!M$53), NA())</f>
        <v>0</v>
      </c>
      <c r="P67" s="131"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workbookViewId="0"/>
  </sheetViews>
  <sheetFormatPr defaultColWidth="0" defaultRowHeight="11.25" customHeight="1" zeroHeight="1" x14ac:dyDescent="0.15"/>
  <cols>
    <col min="1" max="143" width="1.625" style="168" customWidth="1"/>
    <col min="144" max="16384" width="0" style="168" hidden="1"/>
  </cols>
  <sheetData>
    <row r="1" spans="2:143" ht="22.5" customHeight="1" thickBot="1" x14ac:dyDescent="0.2">
      <c r="B1" s="166"/>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c r="AZ1" s="167"/>
      <c r="BA1" s="167"/>
      <c r="BB1" s="167"/>
      <c r="BC1" s="167"/>
      <c r="BD1" s="167"/>
      <c r="BE1" s="167"/>
      <c r="BF1" s="167"/>
      <c r="BG1" s="167"/>
      <c r="BH1" s="167"/>
      <c r="BI1" s="167"/>
      <c r="BJ1" s="167"/>
      <c r="BK1" s="167"/>
      <c r="BL1" s="167"/>
      <c r="BM1" s="167"/>
      <c r="BN1" s="167"/>
      <c r="BO1" s="167"/>
      <c r="BP1" s="167"/>
      <c r="BQ1" s="167"/>
      <c r="BR1" s="167"/>
      <c r="BS1" s="167"/>
      <c r="BT1" s="167"/>
      <c r="BU1" s="167"/>
      <c r="BV1" s="167"/>
      <c r="BW1" s="167"/>
      <c r="BX1" s="167"/>
      <c r="BY1" s="167"/>
      <c r="BZ1" s="167"/>
      <c r="CA1" s="167"/>
      <c r="CB1" s="167"/>
      <c r="CC1" s="167"/>
      <c r="CD1" s="167"/>
      <c r="CE1" s="167"/>
      <c r="CF1" s="167"/>
      <c r="CG1" s="167"/>
      <c r="CH1" s="167"/>
      <c r="CI1" s="167"/>
      <c r="CJ1" s="167"/>
      <c r="CK1" s="167"/>
      <c r="CL1" s="167"/>
      <c r="CM1" s="167"/>
      <c r="CN1" s="167"/>
      <c r="CO1" s="167"/>
      <c r="CP1" s="167"/>
      <c r="CQ1" s="167"/>
      <c r="CR1" s="167"/>
      <c r="CS1" s="167"/>
      <c r="CT1" s="167"/>
      <c r="CU1" s="167"/>
      <c r="CV1" s="167"/>
      <c r="CW1" s="167"/>
      <c r="CX1" s="167"/>
      <c r="CY1" s="167"/>
      <c r="CZ1" s="167"/>
      <c r="DA1" s="167"/>
      <c r="DB1" s="167"/>
      <c r="DC1" s="167"/>
      <c r="DD1" s="167"/>
      <c r="DE1" s="167"/>
      <c r="DF1" s="167"/>
      <c r="DG1" s="167"/>
      <c r="DH1" s="560" t="s">
        <v>195</v>
      </c>
      <c r="DI1" s="561"/>
      <c r="DJ1" s="561"/>
      <c r="DK1" s="561"/>
      <c r="DL1" s="561"/>
      <c r="DM1" s="561"/>
      <c r="DN1" s="562"/>
      <c r="DP1" s="560" t="s">
        <v>196</v>
      </c>
      <c r="DQ1" s="561"/>
      <c r="DR1" s="561"/>
      <c r="DS1" s="561"/>
      <c r="DT1" s="561"/>
      <c r="DU1" s="561"/>
      <c r="DV1" s="561"/>
      <c r="DW1" s="561"/>
      <c r="DX1" s="561"/>
      <c r="DY1" s="561"/>
      <c r="DZ1" s="561"/>
      <c r="EA1" s="561"/>
      <c r="EB1" s="561"/>
      <c r="EC1" s="562"/>
      <c r="ED1" s="167"/>
      <c r="EE1" s="167"/>
      <c r="EF1" s="167"/>
      <c r="EG1" s="167"/>
      <c r="EH1" s="167"/>
      <c r="EI1" s="167"/>
      <c r="EJ1" s="167"/>
      <c r="EK1" s="167"/>
      <c r="EL1" s="167"/>
      <c r="EM1" s="167"/>
    </row>
    <row r="2" spans="2:143" ht="22.5" customHeight="1" x14ac:dyDescent="0.15">
      <c r="B2" s="169" t="s">
        <v>197</v>
      </c>
      <c r="R2" s="170"/>
      <c r="S2" s="170"/>
      <c r="T2" s="170"/>
      <c r="U2" s="170"/>
      <c r="V2" s="170"/>
      <c r="W2" s="170"/>
      <c r="X2" s="170"/>
      <c r="Y2" s="170"/>
      <c r="Z2" s="170"/>
      <c r="AA2" s="170"/>
      <c r="AB2" s="170"/>
      <c r="AC2" s="170"/>
      <c r="AE2" s="171"/>
      <c r="AF2" s="171"/>
      <c r="AG2" s="171"/>
      <c r="AH2" s="171"/>
      <c r="AI2" s="171"/>
      <c r="AJ2" s="170"/>
      <c r="AK2" s="170"/>
      <c r="AL2" s="170"/>
      <c r="AM2" s="170"/>
      <c r="AN2" s="170"/>
      <c r="AO2" s="170"/>
      <c r="AP2" s="170"/>
      <c r="CD2" s="167"/>
      <c r="CE2" s="167"/>
      <c r="CF2" s="167"/>
      <c r="CG2" s="167"/>
      <c r="CH2" s="167"/>
      <c r="CI2" s="167"/>
      <c r="CJ2" s="167"/>
      <c r="CK2" s="167"/>
      <c r="CL2" s="167"/>
      <c r="CM2" s="167"/>
      <c r="CN2" s="167"/>
      <c r="CO2" s="167"/>
      <c r="CP2" s="167"/>
      <c r="CQ2" s="167"/>
      <c r="CR2" s="167"/>
      <c r="CS2" s="167"/>
      <c r="CT2" s="167"/>
      <c r="CU2" s="167"/>
      <c r="CV2" s="167"/>
      <c r="CW2" s="167"/>
      <c r="CX2" s="167"/>
      <c r="CY2" s="167"/>
      <c r="CZ2" s="167"/>
      <c r="DA2" s="167"/>
      <c r="DB2" s="167"/>
      <c r="DC2" s="167"/>
      <c r="DD2" s="167"/>
      <c r="DE2" s="167"/>
      <c r="DF2" s="167"/>
      <c r="DG2" s="167"/>
      <c r="DH2" s="167"/>
      <c r="DI2" s="167"/>
      <c r="DJ2" s="167"/>
      <c r="DK2" s="167"/>
      <c r="DL2" s="167"/>
      <c r="DM2" s="167"/>
      <c r="DN2" s="167"/>
      <c r="DO2" s="167"/>
      <c r="DP2" s="167"/>
      <c r="DQ2" s="167"/>
      <c r="DR2" s="167"/>
      <c r="DS2" s="167"/>
      <c r="DT2" s="167"/>
      <c r="DU2" s="167"/>
      <c r="DV2" s="167"/>
      <c r="DW2" s="167"/>
      <c r="DX2" s="167"/>
      <c r="DY2" s="167"/>
      <c r="DZ2" s="167"/>
      <c r="EA2" s="167"/>
      <c r="EB2" s="167"/>
      <c r="EC2" s="167"/>
    </row>
    <row r="3" spans="2:143" ht="11.25" customHeight="1" x14ac:dyDescent="0.15">
      <c r="B3" s="563" t="s">
        <v>198</v>
      </c>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564"/>
      <c r="AF3" s="564"/>
      <c r="AG3" s="564"/>
      <c r="AH3" s="564"/>
      <c r="AI3" s="564"/>
      <c r="AJ3" s="564"/>
      <c r="AK3" s="564"/>
      <c r="AL3" s="564"/>
      <c r="AM3" s="564"/>
      <c r="AN3" s="564"/>
      <c r="AO3" s="564"/>
      <c r="AP3" s="563" t="s">
        <v>199</v>
      </c>
      <c r="AQ3" s="564"/>
      <c r="AR3" s="564"/>
      <c r="AS3" s="564"/>
      <c r="AT3" s="564"/>
      <c r="AU3" s="564"/>
      <c r="AV3" s="564"/>
      <c r="AW3" s="564"/>
      <c r="AX3" s="564"/>
      <c r="AY3" s="564"/>
      <c r="AZ3" s="564"/>
      <c r="BA3" s="564"/>
      <c r="BB3" s="564"/>
      <c r="BC3" s="564"/>
      <c r="BD3" s="564"/>
      <c r="BE3" s="564"/>
      <c r="BF3" s="564"/>
      <c r="BG3" s="564"/>
      <c r="BH3" s="564"/>
      <c r="BI3" s="564"/>
      <c r="BJ3" s="564"/>
      <c r="BK3" s="564"/>
      <c r="BL3" s="564"/>
      <c r="BM3" s="564"/>
      <c r="BN3" s="564"/>
      <c r="BO3" s="564"/>
      <c r="BP3" s="564"/>
      <c r="BQ3" s="564"/>
      <c r="BR3" s="564"/>
      <c r="BS3" s="564"/>
      <c r="BT3" s="564"/>
      <c r="BU3" s="564"/>
      <c r="BV3" s="564"/>
      <c r="BW3" s="564"/>
      <c r="BX3" s="564"/>
      <c r="BY3" s="564"/>
      <c r="BZ3" s="564"/>
      <c r="CA3" s="564"/>
      <c r="CB3" s="565"/>
      <c r="CD3" s="563" t="s">
        <v>200</v>
      </c>
      <c r="CE3" s="564"/>
      <c r="CF3" s="564"/>
      <c r="CG3" s="564"/>
      <c r="CH3" s="564"/>
      <c r="CI3" s="564"/>
      <c r="CJ3" s="564"/>
      <c r="CK3" s="564"/>
      <c r="CL3" s="564"/>
      <c r="CM3" s="564"/>
      <c r="CN3" s="564"/>
      <c r="CO3" s="564"/>
      <c r="CP3" s="564"/>
      <c r="CQ3" s="564"/>
      <c r="CR3" s="564"/>
      <c r="CS3" s="564"/>
      <c r="CT3" s="564"/>
      <c r="CU3" s="564"/>
      <c r="CV3" s="564"/>
      <c r="CW3" s="564"/>
      <c r="CX3" s="564"/>
      <c r="CY3" s="564"/>
      <c r="CZ3" s="564"/>
      <c r="DA3" s="564"/>
      <c r="DB3" s="564"/>
      <c r="DC3" s="564"/>
      <c r="DD3" s="564"/>
      <c r="DE3" s="564"/>
      <c r="DF3" s="564"/>
      <c r="DG3" s="564"/>
      <c r="DH3" s="564"/>
      <c r="DI3" s="564"/>
      <c r="DJ3" s="564"/>
      <c r="DK3" s="564"/>
      <c r="DL3" s="564"/>
      <c r="DM3" s="564"/>
      <c r="DN3" s="564"/>
      <c r="DO3" s="564"/>
      <c r="DP3" s="564"/>
      <c r="DQ3" s="564"/>
      <c r="DR3" s="564"/>
      <c r="DS3" s="564"/>
      <c r="DT3" s="564"/>
      <c r="DU3" s="564"/>
      <c r="DV3" s="564"/>
      <c r="DW3" s="564"/>
      <c r="DX3" s="564"/>
      <c r="DY3" s="564"/>
      <c r="DZ3" s="564"/>
      <c r="EA3" s="564"/>
      <c r="EB3" s="564"/>
      <c r="EC3" s="565"/>
    </row>
    <row r="4" spans="2:143" ht="11.25" customHeight="1" x14ac:dyDescent="0.15">
      <c r="B4" s="563" t="s">
        <v>1</v>
      </c>
      <c r="C4" s="564"/>
      <c r="D4" s="564"/>
      <c r="E4" s="564"/>
      <c r="F4" s="564"/>
      <c r="G4" s="564"/>
      <c r="H4" s="564"/>
      <c r="I4" s="564"/>
      <c r="J4" s="564"/>
      <c r="K4" s="564"/>
      <c r="L4" s="564"/>
      <c r="M4" s="564"/>
      <c r="N4" s="564"/>
      <c r="O4" s="564"/>
      <c r="P4" s="564"/>
      <c r="Q4" s="565"/>
      <c r="R4" s="563" t="s">
        <v>201</v>
      </c>
      <c r="S4" s="564"/>
      <c r="T4" s="564"/>
      <c r="U4" s="564"/>
      <c r="V4" s="564"/>
      <c r="W4" s="564"/>
      <c r="X4" s="564"/>
      <c r="Y4" s="565"/>
      <c r="Z4" s="563" t="s">
        <v>202</v>
      </c>
      <c r="AA4" s="564"/>
      <c r="AB4" s="564"/>
      <c r="AC4" s="565"/>
      <c r="AD4" s="563" t="s">
        <v>203</v>
      </c>
      <c r="AE4" s="564"/>
      <c r="AF4" s="564"/>
      <c r="AG4" s="564"/>
      <c r="AH4" s="564"/>
      <c r="AI4" s="564"/>
      <c r="AJ4" s="564"/>
      <c r="AK4" s="565"/>
      <c r="AL4" s="563" t="s">
        <v>202</v>
      </c>
      <c r="AM4" s="564"/>
      <c r="AN4" s="564"/>
      <c r="AO4" s="565"/>
      <c r="AP4" s="566" t="s">
        <v>204</v>
      </c>
      <c r="AQ4" s="566"/>
      <c r="AR4" s="566"/>
      <c r="AS4" s="566"/>
      <c r="AT4" s="566"/>
      <c r="AU4" s="566"/>
      <c r="AV4" s="566"/>
      <c r="AW4" s="566"/>
      <c r="AX4" s="566"/>
      <c r="AY4" s="566"/>
      <c r="AZ4" s="566"/>
      <c r="BA4" s="566"/>
      <c r="BB4" s="566"/>
      <c r="BC4" s="566"/>
      <c r="BD4" s="566"/>
      <c r="BE4" s="566"/>
      <c r="BF4" s="566"/>
      <c r="BG4" s="566" t="s">
        <v>205</v>
      </c>
      <c r="BH4" s="566"/>
      <c r="BI4" s="566"/>
      <c r="BJ4" s="566"/>
      <c r="BK4" s="566"/>
      <c r="BL4" s="566"/>
      <c r="BM4" s="566"/>
      <c r="BN4" s="566"/>
      <c r="BO4" s="566" t="s">
        <v>202</v>
      </c>
      <c r="BP4" s="566"/>
      <c r="BQ4" s="566"/>
      <c r="BR4" s="566"/>
      <c r="BS4" s="566" t="s">
        <v>206</v>
      </c>
      <c r="BT4" s="566"/>
      <c r="BU4" s="566"/>
      <c r="BV4" s="566"/>
      <c r="BW4" s="566"/>
      <c r="BX4" s="566"/>
      <c r="BY4" s="566"/>
      <c r="BZ4" s="566"/>
      <c r="CA4" s="566"/>
      <c r="CB4" s="566"/>
      <c r="CD4" s="563" t="s">
        <v>207</v>
      </c>
      <c r="CE4" s="564"/>
      <c r="CF4" s="564"/>
      <c r="CG4" s="564"/>
      <c r="CH4" s="564"/>
      <c r="CI4" s="564"/>
      <c r="CJ4" s="564"/>
      <c r="CK4" s="564"/>
      <c r="CL4" s="564"/>
      <c r="CM4" s="564"/>
      <c r="CN4" s="564"/>
      <c r="CO4" s="564"/>
      <c r="CP4" s="564"/>
      <c r="CQ4" s="564"/>
      <c r="CR4" s="564"/>
      <c r="CS4" s="564"/>
      <c r="CT4" s="564"/>
      <c r="CU4" s="564"/>
      <c r="CV4" s="564"/>
      <c r="CW4" s="564"/>
      <c r="CX4" s="564"/>
      <c r="CY4" s="564"/>
      <c r="CZ4" s="564"/>
      <c r="DA4" s="564"/>
      <c r="DB4" s="564"/>
      <c r="DC4" s="564"/>
      <c r="DD4" s="564"/>
      <c r="DE4" s="564"/>
      <c r="DF4" s="564"/>
      <c r="DG4" s="564"/>
      <c r="DH4" s="564"/>
      <c r="DI4" s="564"/>
      <c r="DJ4" s="564"/>
      <c r="DK4" s="564"/>
      <c r="DL4" s="564"/>
      <c r="DM4" s="564"/>
      <c r="DN4" s="564"/>
      <c r="DO4" s="564"/>
      <c r="DP4" s="564"/>
      <c r="DQ4" s="564"/>
      <c r="DR4" s="564"/>
      <c r="DS4" s="564"/>
      <c r="DT4" s="564"/>
      <c r="DU4" s="564"/>
      <c r="DV4" s="564"/>
      <c r="DW4" s="564"/>
      <c r="DX4" s="564"/>
      <c r="DY4" s="564"/>
      <c r="DZ4" s="564"/>
      <c r="EA4" s="564"/>
      <c r="EB4" s="564"/>
      <c r="EC4" s="565"/>
    </row>
    <row r="5" spans="2:143" ht="11.25" customHeight="1" x14ac:dyDescent="0.15">
      <c r="B5" s="567" t="s">
        <v>208</v>
      </c>
      <c r="C5" s="568"/>
      <c r="D5" s="568"/>
      <c r="E5" s="568"/>
      <c r="F5" s="568"/>
      <c r="G5" s="568"/>
      <c r="H5" s="568"/>
      <c r="I5" s="568"/>
      <c r="J5" s="568"/>
      <c r="K5" s="568"/>
      <c r="L5" s="568"/>
      <c r="M5" s="568"/>
      <c r="N5" s="568"/>
      <c r="O5" s="568"/>
      <c r="P5" s="568"/>
      <c r="Q5" s="569"/>
      <c r="R5" s="570">
        <v>7440588</v>
      </c>
      <c r="S5" s="571"/>
      <c r="T5" s="571"/>
      <c r="U5" s="571"/>
      <c r="V5" s="571"/>
      <c r="W5" s="571"/>
      <c r="X5" s="571"/>
      <c r="Y5" s="572"/>
      <c r="Z5" s="573">
        <v>22.3</v>
      </c>
      <c r="AA5" s="573"/>
      <c r="AB5" s="573"/>
      <c r="AC5" s="573"/>
      <c r="AD5" s="574">
        <v>7190887</v>
      </c>
      <c r="AE5" s="574"/>
      <c r="AF5" s="574"/>
      <c r="AG5" s="574"/>
      <c r="AH5" s="574"/>
      <c r="AI5" s="574"/>
      <c r="AJ5" s="574"/>
      <c r="AK5" s="574"/>
      <c r="AL5" s="575">
        <v>41.9</v>
      </c>
      <c r="AM5" s="576"/>
      <c r="AN5" s="576"/>
      <c r="AO5" s="577"/>
      <c r="AP5" s="567" t="s">
        <v>209</v>
      </c>
      <c r="AQ5" s="568"/>
      <c r="AR5" s="568"/>
      <c r="AS5" s="568"/>
      <c r="AT5" s="568"/>
      <c r="AU5" s="568"/>
      <c r="AV5" s="568"/>
      <c r="AW5" s="568"/>
      <c r="AX5" s="568"/>
      <c r="AY5" s="568"/>
      <c r="AZ5" s="568"/>
      <c r="BA5" s="568"/>
      <c r="BB5" s="568"/>
      <c r="BC5" s="568"/>
      <c r="BD5" s="568"/>
      <c r="BE5" s="568"/>
      <c r="BF5" s="569"/>
      <c r="BG5" s="581">
        <v>7181960</v>
      </c>
      <c r="BH5" s="582"/>
      <c r="BI5" s="582"/>
      <c r="BJ5" s="582"/>
      <c r="BK5" s="582"/>
      <c r="BL5" s="582"/>
      <c r="BM5" s="582"/>
      <c r="BN5" s="583"/>
      <c r="BO5" s="584">
        <v>96.5</v>
      </c>
      <c r="BP5" s="584"/>
      <c r="BQ5" s="584"/>
      <c r="BR5" s="584"/>
      <c r="BS5" s="585">
        <v>31220</v>
      </c>
      <c r="BT5" s="585"/>
      <c r="BU5" s="585"/>
      <c r="BV5" s="585"/>
      <c r="BW5" s="585"/>
      <c r="BX5" s="585"/>
      <c r="BY5" s="585"/>
      <c r="BZ5" s="585"/>
      <c r="CA5" s="585"/>
      <c r="CB5" s="589"/>
      <c r="CD5" s="563" t="s">
        <v>204</v>
      </c>
      <c r="CE5" s="564"/>
      <c r="CF5" s="564"/>
      <c r="CG5" s="564"/>
      <c r="CH5" s="564"/>
      <c r="CI5" s="564"/>
      <c r="CJ5" s="564"/>
      <c r="CK5" s="564"/>
      <c r="CL5" s="564"/>
      <c r="CM5" s="564"/>
      <c r="CN5" s="564"/>
      <c r="CO5" s="564"/>
      <c r="CP5" s="564"/>
      <c r="CQ5" s="565"/>
      <c r="CR5" s="563" t="s">
        <v>210</v>
      </c>
      <c r="CS5" s="564"/>
      <c r="CT5" s="564"/>
      <c r="CU5" s="564"/>
      <c r="CV5" s="564"/>
      <c r="CW5" s="564"/>
      <c r="CX5" s="564"/>
      <c r="CY5" s="565"/>
      <c r="CZ5" s="563" t="s">
        <v>202</v>
      </c>
      <c r="DA5" s="564"/>
      <c r="DB5" s="564"/>
      <c r="DC5" s="565"/>
      <c r="DD5" s="563" t="s">
        <v>211</v>
      </c>
      <c r="DE5" s="564"/>
      <c r="DF5" s="564"/>
      <c r="DG5" s="564"/>
      <c r="DH5" s="564"/>
      <c r="DI5" s="564"/>
      <c r="DJ5" s="564"/>
      <c r="DK5" s="564"/>
      <c r="DL5" s="564"/>
      <c r="DM5" s="564"/>
      <c r="DN5" s="564"/>
      <c r="DO5" s="564"/>
      <c r="DP5" s="565"/>
      <c r="DQ5" s="563" t="s">
        <v>212</v>
      </c>
      <c r="DR5" s="564"/>
      <c r="DS5" s="564"/>
      <c r="DT5" s="564"/>
      <c r="DU5" s="564"/>
      <c r="DV5" s="564"/>
      <c r="DW5" s="564"/>
      <c r="DX5" s="564"/>
      <c r="DY5" s="564"/>
      <c r="DZ5" s="564"/>
      <c r="EA5" s="564"/>
      <c r="EB5" s="564"/>
      <c r="EC5" s="565"/>
    </row>
    <row r="6" spans="2:143" ht="11.25" customHeight="1" x14ac:dyDescent="0.15">
      <c r="B6" s="578" t="s">
        <v>213</v>
      </c>
      <c r="C6" s="579"/>
      <c r="D6" s="579"/>
      <c r="E6" s="579"/>
      <c r="F6" s="579"/>
      <c r="G6" s="579"/>
      <c r="H6" s="579"/>
      <c r="I6" s="579"/>
      <c r="J6" s="579"/>
      <c r="K6" s="579"/>
      <c r="L6" s="579"/>
      <c r="M6" s="579"/>
      <c r="N6" s="579"/>
      <c r="O6" s="579"/>
      <c r="P6" s="579"/>
      <c r="Q6" s="580"/>
      <c r="R6" s="581">
        <v>329890</v>
      </c>
      <c r="S6" s="582"/>
      <c r="T6" s="582"/>
      <c r="U6" s="582"/>
      <c r="V6" s="582"/>
      <c r="W6" s="582"/>
      <c r="X6" s="582"/>
      <c r="Y6" s="583"/>
      <c r="Z6" s="584">
        <v>1</v>
      </c>
      <c r="AA6" s="584"/>
      <c r="AB6" s="584"/>
      <c r="AC6" s="584"/>
      <c r="AD6" s="585">
        <v>329890</v>
      </c>
      <c r="AE6" s="585"/>
      <c r="AF6" s="585"/>
      <c r="AG6" s="585"/>
      <c r="AH6" s="585"/>
      <c r="AI6" s="585"/>
      <c r="AJ6" s="585"/>
      <c r="AK6" s="585"/>
      <c r="AL6" s="586">
        <v>1.9</v>
      </c>
      <c r="AM6" s="587"/>
      <c r="AN6" s="587"/>
      <c r="AO6" s="588"/>
      <c r="AP6" s="578" t="s">
        <v>214</v>
      </c>
      <c r="AQ6" s="579"/>
      <c r="AR6" s="579"/>
      <c r="AS6" s="579"/>
      <c r="AT6" s="579"/>
      <c r="AU6" s="579"/>
      <c r="AV6" s="579"/>
      <c r="AW6" s="579"/>
      <c r="AX6" s="579"/>
      <c r="AY6" s="579"/>
      <c r="AZ6" s="579"/>
      <c r="BA6" s="579"/>
      <c r="BB6" s="579"/>
      <c r="BC6" s="579"/>
      <c r="BD6" s="579"/>
      <c r="BE6" s="579"/>
      <c r="BF6" s="580"/>
      <c r="BG6" s="581">
        <v>7181960</v>
      </c>
      <c r="BH6" s="582"/>
      <c r="BI6" s="582"/>
      <c r="BJ6" s="582"/>
      <c r="BK6" s="582"/>
      <c r="BL6" s="582"/>
      <c r="BM6" s="582"/>
      <c r="BN6" s="583"/>
      <c r="BO6" s="584">
        <v>96.5</v>
      </c>
      <c r="BP6" s="584"/>
      <c r="BQ6" s="584"/>
      <c r="BR6" s="584"/>
      <c r="BS6" s="585">
        <v>31220</v>
      </c>
      <c r="BT6" s="585"/>
      <c r="BU6" s="585"/>
      <c r="BV6" s="585"/>
      <c r="BW6" s="585"/>
      <c r="BX6" s="585"/>
      <c r="BY6" s="585"/>
      <c r="BZ6" s="585"/>
      <c r="CA6" s="585"/>
      <c r="CB6" s="589"/>
      <c r="CD6" s="567" t="s">
        <v>215</v>
      </c>
      <c r="CE6" s="568"/>
      <c r="CF6" s="568"/>
      <c r="CG6" s="568"/>
      <c r="CH6" s="568"/>
      <c r="CI6" s="568"/>
      <c r="CJ6" s="568"/>
      <c r="CK6" s="568"/>
      <c r="CL6" s="568"/>
      <c r="CM6" s="568"/>
      <c r="CN6" s="568"/>
      <c r="CO6" s="568"/>
      <c r="CP6" s="568"/>
      <c r="CQ6" s="569"/>
      <c r="CR6" s="581">
        <v>236753</v>
      </c>
      <c r="CS6" s="582"/>
      <c r="CT6" s="582"/>
      <c r="CU6" s="582"/>
      <c r="CV6" s="582"/>
      <c r="CW6" s="582"/>
      <c r="CX6" s="582"/>
      <c r="CY6" s="583"/>
      <c r="CZ6" s="584">
        <v>0.7</v>
      </c>
      <c r="DA6" s="584"/>
      <c r="DB6" s="584"/>
      <c r="DC6" s="584"/>
      <c r="DD6" s="590" t="s">
        <v>216</v>
      </c>
      <c r="DE6" s="582"/>
      <c r="DF6" s="582"/>
      <c r="DG6" s="582"/>
      <c r="DH6" s="582"/>
      <c r="DI6" s="582"/>
      <c r="DJ6" s="582"/>
      <c r="DK6" s="582"/>
      <c r="DL6" s="582"/>
      <c r="DM6" s="582"/>
      <c r="DN6" s="582"/>
      <c r="DO6" s="582"/>
      <c r="DP6" s="583"/>
      <c r="DQ6" s="590">
        <v>236753</v>
      </c>
      <c r="DR6" s="582"/>
      <c r="DS6" s="582"/>
      <c r="DT6" s="582"/>
      <c r="DU6" s="582"/>
      <c r="DV6" s="582"/>
      <c r="DW6" s="582"/>
      <c r="DX6" s="582"/>
      <c r="DY6" s="582"/>
      <c r="DZ6" s="582"/>
      <c r="EA6" s="582"/>
      <c r="EB6" s="582"/>
      <c r="EC6" s="591"/>
    </row>
    <row r="7" spans="2:143" ht="11.25" customHeight="1" x14ac:dyDescent="0.15">
      <c r="B7" s="578" t="s">
        <v>217</v>
      </c>
      <c r="C7" s="579"/>
      <c r="D7" s="579"/>
      <c r="E7" s="579"/>
      <c r="F7" s="579"/>
      <c r="G7" s="579"/>
      <c r="H7" s="579"/>
      <c r="I7" s="579"/>
      <c r="J7" s="579"/>
      <c r="K7" s="579"/>
      <c r="L7" s="579"/>
      <c r="M7" s="579"/>
      <c r="N7" s="579"/>
      <c r="O7" s="579"/>
      <c r="P7" s="579"/>
      <c r="Q7" s="580"/>
      <c r="R7" s="581">
        <v>6684</v>
      </c>
      <c r="S7" s="582"/>
      <c r="T7" s="582"/>
      <c r="U7" s="582"/>
      <c r="V7" s="582"/>
      <c r="W7" s="582"/>
      <c r="X7" s="582"/>
      <c r="Y7" s="583"/>
      <c r="Z7" s="584">
        <v>0</v>
      </c>
      <c r="AA7" s="584"/>
      <c r="AB7" s="584"/>
      <c r="AC7" s="584"/>
      <c r="AD7" s="585">
        <v>6684</v>
      </c>
      <c r="AE7" s="585"/>
      <c r="AF7" s="585"/>
      <c r="AG7" s="585"/>
      <c r="AH7" s="585"/>
      <c r="AI7" s="585"/>
      <c r="AJ7" s="585"/>
      <c r="AK7" s="585"/>
      <c r="AL7" s="586">
        <v>0</v>
      </c>
      <c r="AM7" s="587"/>
      <c r="AN7" s="587"/>
      <c r="AO7" s="588"/>
      <c r="AP7" s="578" t="s">
        <v>218</v>
      </c>
      <c r="AQ7" s="579"/>
      <c r="AR7" s="579"/>
      <c r="AS7" s="579"/>
      <c r="AT7" s="579"/>
      <c r="AU7" s="579"/>
      <c r="AV7" s="579"/>
      <c r="AW7" s="579"/>
      <c r="AX7" s="579"/>
      <c r="AY7" s="579"/>
      <c r="AZ7" s="579"/>
      <c r="BA7" s="579"/>
      <c r="BB7" s="579"/>
      <c r="BC7" s="579"/>
      <c r="BD7" s="579"/>
      <c r="BE7" s="579"/>
      <c r="BF7" s="580"/>
      <c r="BG7" s="581">
        <v>3491939</v>
      </c>
      <c r="BH7" s="582"/>
      <c r="BI7" s="582"/>
      <c r="BJ7" s="582"/>
      <c r="BK7" s="582"/>
      <c r="BL7" s="582"/>
      <c r="BM7" s="582"/>
      <c r="BN7" s="583"/>
      <c r="BO7" s="584">
        <v>46.9</v>
      </c>
      <c r="BP7" s="584"/>
      <c r="BQ7" s="584"/>
      <c r="BR7" s="584"/>
      <c r="BS7" s="585">
        <v>31220</v>
      </c>
      <c r="BT7" s="585"/>
      <c r="BU7" s="585"/>
      <c r="BV7" s="585"/>
      <c r="BW7" s="585"/>
      <c r="BX7" s="585"/>
      <c r="BY7" s="585"/>
      <c r="BZ7" s="585"/>
      <c r="CA7" s="585"/>
      <c r="CB7" s="589"/>
      <c r="CD7" s="578" t="s">
        <v>219</v>
      </c>
      <c r="CE7" s="579"/>
      <c r="CF7" s="579"/>
      <c r="CG7" s="579"/>
      <c r="CH7" s="579"/>
      <c r="CI7" s="579"/>
      <c r="CJ7" s="579"/>
      <c r="CK7" s="579"/>
      <c r="CL7" s="579"/>
      <c r="CM7" s="579"/>
      <c r="CN7" s="579"/>
      <c r="CO7" s="579"/>
      <c r="CP7" s="579"/>
      <c r="CQ7" s="580"/>
      <c r="CR7" s="581">
        <v>5596338</v>
      </c>
      <c r="CS7" s="582"/>
      <c r="CT7" s="582"/>
      <c r="CU7" s="582"/>
      <c r="CV7" s="582"/>
      <c r="CW7" s="582"/>
      <c r="CX7" s="582"/>
      <c r="CY7" s="583"/>
      <c r="CZ7" s="584">
        <v>17.7</v>
      </c>
      <c r="DA7" s="584"/>
      <c r="DB7" s="584"/>
      <c r="DC7" s="584"/>
      <c r="DD7" s="590">
        <v>24989</v>
      </c>
      <c r="DE7" s="582"/>
      <c r="DF7" s="582"/>
      <c r="DG7" s="582"/>
      <c r="DH7" s="582"/>
      <c r="DI7" s="582"/>
      <c r="DJ7" s="582"/>
      <c r="DK7" s="582"/>
      <c r="DL7" s="582"/>
      <c r="DM7" s="582"/>
      <c r="DN7" s="582"/>
      <c r="DO7" s="582"/>
      <c r="DP7" s="583"/>
      <c r="DQ7" s="590">
        <v>4629297</v>
      </c>
      <c r="DR7" s="582"/>
      <c r="DS7" s="582"/>
      <c r="DT7" s="582"/>
      <c r="DU7" s="582"/>
      <c r="DV7" s="582"/>
      <c r="DW7" s="582"/>
      <c r="DX7" s="582"/>
      <c r="DY7" s="582"/>
      <c r="DZ7" s="582"/>
      <c r="EA7" s="582"/>
      <c r="EB7" s="582"/>
      <c r="EC7" s="591"/>
    </row>
    <row r="8" spans="2:143" ht="11.25" customHeight="1" x14ac:dyDescent="0.15">
      <c r="B8" s="578" t="s">
        <v>220</v>
      </c>
      <c r="C8" s="579"/>
      <c r="D8" s="579"/>
      <c r="E8" s="579"/>
      <c r="F8" s="579"/>
      <c r="G8" s="579"/>
      <c r="H8" s="579"/>
      <c r="I8" s="579"/>
      <c r="J8" s="579"/>
      <c r="K8" s="579"/>
      <c r="L8" s="579"/>
      <c r="M8" s="579"/>
      <c r="N8" s="579"/>
      <c r="O8" s="579"/>
      <c r="P8" s="579"/>
      <c r="Q8" s="580"/>
      <c r="R8" s="581">
        <v>29321</v>
      </c>
      <c r="S8" s="582"/>
      <c r="T8" s="582"/>
      <c r="U8" s="582"/>
      <c r="V8" s="582"/>
      <c r="W8" s="582"/>
      <c r="X8" s="582"/>
      <c r="Y8" s="583"/>
      <c r="Z8" s="584">
        <v>0.1</v>
      </c>
      <c r="AA8" s="584"/>
      <c r="AB8" s="584"/>
      <c r="AC8" s="584"/>
      <c r="AD8" s="585">
        <v>29321</v>
      </c>
      <c r="AE8" s="585"/>
      <c r="AF8" s="585"/>
      <c r="AG8" s="585"/>
      <c r="AH8" s="585"/>
      <c r="AI8" s="585"/>
      <c r="AJ8" s="585"/>
      <c r="AK8" s="585"/>
      <c r="AL8" s="586">
        <v>0.2</v>
      </c>
      <c r="AM8" s="587"/>
      <c r="AN8" s="587"/>
      <c r="AO8" s="588"/>
      <c r="AP8" s="578" t="s">
        <v>221</v>
      </c>
      <c r="AQ8" s="579"/>
      <c r="AR8" s="579"/>
      <c r="AS8" s="579"/>
      <c r="AT8" s="579"/>
      <c r="AU8" s="579"/>
      <c r="AV8" s="579"/>
      <c r="AW8" s="579"/>
      <c r="AX8" s="579"/>
      <c r="AY8" s="579"/>
      <c r="AZ8" s="579"/>
      <c r="BA8" s="579"/>
      <c r="BB8" s="579"/>
      <c r="BC8" s="579"/>
      <c r="BD8" s="579"/>
      <c r="BE8" s="579"/>
      <c r="BF8" s="580"/>
      <c r="BG8" s="581">
        <v>115701</v>
      </c>
      <c r="BH8" s="582"/>
      <c r="BI8" s="582"/>
      <c r="BJ8" s="582"/>
      <c r="BK8" s="582"/>
      <c r="BL8" s="582"/>
      <c r="BM8" s="582"/>
      <c r="BN8" s="583"/>
      <c r="BO8" s="584">
        <v>1.6</v>
      </c>
      <c r="BP8" s="584"/>
      <c r="BQ8" s="584"/>
      <c r="BR8" s="584"/>
      <c r="BS8" s="590" t="s">
        <v>112</v>
      </c>
      <c r="BT8" s="582"/>
      <c r="BU8" s="582"/>
      <c r="BV8" s="582"/>
      <c r="BW8" s="582"/>
      <c r="BX8" s="582"/>
      <c r="BY8" s="582"/>
      <c r="BZ8" s="582"/>
      <c r="CA8" s="582"/>
      <c r="CB8" s="591"/>
      <c r="CD8" s="578" t="s">
        <v>222</v>
      </c>
      <c r="CE8" s="579"/>
      <c r="CF8" s="579"/>
      <c r="CG8" s="579"/>
      <c r="CH8" s="579"/>
      <c r="CI8" s="579"/>
      <c r="CJ8" s="579"/>
      <c r="CK8" s="579"/>
      <c r="CL8" s="579"/>
      <c r="CM8" s="579"/>
      <c r="CN8" s="579"/>
      <c r="CO8" s="579"/>
      <c r="CP8" s="579"/>
      <c r="CQ8" s="580"/>
      <c r="CR8" s="581">
        <v>8703707</v>
      </c>
      <c r="CS8" s="582"/>
      <c r="CT8" s="582"/>
      <c r="CU8" s="582"/>
      <c r="CV8" s="582"/>
      <c r="CW8" s="582"/>
      <c r="CX8" s="582"/>
      <c r="CY8" s="583"/>
      <c r="CZ8" s="584">
        <v>27.5</v>
      </c>
      <c r="DA8" s="584"/>
      <c r="DB8" s="584"/>
      <c r="DC8" s="584"/>
      <c r="DD8" s="590">
        <v>116794</v>
      </c>
      <c r="DE8" s="582"/>
      <c r="DF8" s="582"/>
      <c r="DG8" s="582"/>
      <c r="DH8" s="582"/>
      <c r="DI8" s="582"/>
      <c r="DJ8" s="582"/>
      <c r="DK8" s="582"/>
      <c r="DL8" s="582"/>
      <c r="DM8" s="582"/>
      <c r="DN8" s="582"/>
      <c r="DO8" s="582"/>
      <c r="DP8" s="583"/>
      <c r="DQ8" s="590">
        <v>4362695</v>
      </c>
      <c r="DR8" s="582"/>
      <c r="DS8" s="582"/>
      <c r="DT8" s="582"/>
      <c r="DU8" s="582"/>
      <c r="DV8" s="582"/>
      <c r="DW8" s="582"/>
      <c r="DX8" s="582"/>
      <c r="DY8" s="582"/>
      <c r="DZ8" s="582"/>
      <c r="EA8" s="582"/>
      <c r="EB8" s="582"/>
      <c r="EC8" s="591"/>
    </row>
    <row r="9" spans="2:143" ht="11.25" customHeight="1" x14ac:dyDescent="0.15">
      <c r="B9" s="578" t="s">
        <v>223</v>
      </c>
      <c r="C9" s="579"/>
      <c r="D9" s="579"/>
      <c r="E9" s="579"/>
      <c r="F9" s="579"/>
      <c r="G9" s="579"/>
      <c r="H9" s="579"/>
      <c r="I9" s="579"/>
      <c r="J9" s="579"/>
      <c r="K9" s="579"/>
      <c r="L9" s="579"/>
      <c r="M9" s="579"/>
      <c r="N9" s="579"/>
      <c r="O9" s="579"/>
      <c r="P9" s="579"/>
      <c r="Q9" s="580"/>
      <c r="R9" s="581">
        <v>21663</v>
      </c>
      <c r="S9" s="582"/>
      <c r="T9" s="582"/>
      <c r="U9" s="582"/>
      <c r="V9" s="582"/>
      <c r="W9" s="582"/>
      <c r="X9" s="582"/>
      <c r="Y9" s="583"/>
      <c r="Z9" s="584">
        <v>0.1</v>
      </c>
      <c r="AA9" s="584"/>
      <c r="AB9" s="584"/>
      <c r="AC9" s="584"/>
      <c r="AD9" s="585">
        <v>21663</v>
      </c>
      <c r="AE9" s="585"/>
      <c r="AF9" s="585"/>
      <c r="AG9" s="585"/>
      <c r="AH9" s="585"/>
      <c r="AI9" s="585"/>
      <c r="AJ9" s="585"/>
      <c r="AK9" s="585"/>
      <c r="AL9" s="586">
        <v>0.1</v>
      </c>
      <c r="AM9" s="587"/>
      <c r="AN9" s="587"/>
      <c r="AO9" s="588"/>
      <c r="AP9" s="578" t="s">
        <v>224</v>
      </c>
      <c r="AQ9" s="579"/>
      <c r="AR9" s="579"/>
      <c r="AS9" s="579"/>
      <c r="AT9" s="579"/>
      <c r="AU9" s="579"/>
      <c r="AV9" s="579"/>
      <c r="AW9" s="579"/>
      <c r="AX9" s="579"/>
      <c r="AY9" s="579"/>
      <c r="AZ9" s="579"/>
      <c r="BA9" s="579"/>
      <c r="BB9" s="579"/>
      <c r="BC9" s="579"/>
      <c r="BD9" s="579"/>
      <c r="BE9" s="579"/>
      <c r="BF9" s="580"/>
      <c r="BG9" s="581">
        <v>2884106</v>
      </c>
      <c r="BH9" s="582"/>
      <c r="BI9" s="582"/>
      <c r="BJ9" s="582"/>
      <c r="BK9" s="582"/>
      <c r="BL9" s="582"/>
      <c r="BM9" s="582"/>
      <c r="BN9" s="583"/>
      <c r="BO9" s="584">
        <v>38.799999999999997</v>
      </c>
      <c r="BP9" s="584"/>
      <c r="BQ9" s="584"/>
      <c r="BR9" s="584"/>
      <c r="BS9" s="590" t="s">
        <v>112</v>
      </c>
      <c r="BT9" s="582"/>
      <c r="BU9" s="582"/>
      <c r="BV9" s="582"/>
      <c r="BW9" s="582"/>
      <c r="BX9" s="582"/>
      <c r="BY9" s="582"/>
      <c r="BZ9" s="582"/>
      <c r="CA9" s="582"/>
      <c r="CB9" s="591"/>
      <c r="CD9" s="578" t="s">
        <v>225</v>
      </c>
      <c r="CE9" s="579"/>
      <c r="CF9" s="579"/>
      <c r="CG9" s="579"/>
      <c r="CH9" s="579"/>
      <c r="CI9" s="579"/>
      <c r="CJ9" s="579"/>
      <c r="CK9" s="579"/>
      <c r="CL9" s="579"/>
      <c r="CM9" s="579"/>
      <c r="CN9" s="579"/>
      <c r="CO9" s="579"/>
      <c r="CP9" s="579"/>
      <c r="CQ9" s="580"/>
      <c r="CR9" s="581">
        <v>6679571</v>
      </c>
      <c r="CS9" s="582"/>
      <c r="CT9" s="582"/>
      <c r="CU9" s="582"/>
      <c r="CV9" s="582"/>
      <c r="CW9" s="582"/>
      <c r="CX9" s="582"/>
      <c r="CY9" s="583"/>
      <c r="CZ9" s="584">
        <v>21.1</v>
      </c>
      <c r="DA9" s="584"/>
      <c r="DB9" s="584"/>
      <c r="DC9" s="584"/>
      <c r="DD9" s="590">
        <v>198111</v>
      </c>
      <c r="DE9" s="582"/>
      <c r="DF9" s="582"/>
      <c r="DG9" s="582"/>
      <c r="DH9" s="582"/>
      <c r="DI9" s="582"/>
      <c r="DJ9" s="582"/>
      <c r="DK9" s="582"/>
      <c r="DL9" s="582"/>
      <c r="DM9" s="582"/>
      <c r="DN9" s="582"/>
      <c r="DO9" s="582"/>
      <c r="DP9" s="583"/>
      <c r="DQ9" s="590">
        <v>3546166</v>
      </c>
      <c r="DR9" s="582"/>
      <c r="DS9" s="582"/>
      <c r="DT9" s="582"/>
      <c r="DU9" s="582"/>
      <c r="DV9" s="582"/>
      <c r="DW9" s="582"/>
      <c r="DX9" s="582"/>
      <c r="DY9" s="582"/>
      <c r="DZ9" s="582"/>
      <c r="EA9" s="582"/>
      <c r="EB9" s="582"/>
      <c r="EC9" s="591"/>
    </row>
    <row r="10" spans="2:143" ht="11.25" customHeight="1" x14ac:dyDescent="0.15">
      <c r="B10" s="578" t="s">
        <v>226</v>
      </c>
      <c r="C10" s="579"/>
      <c r="D10" s="579"/>
      <c r="E10" s="579"/>
      <c r="F10" s="579"/>
      <c r="G10" s="579"/>
      <c r="H10" s="579"/>
      <c r="I10" s="579"/>
      <c r="J10" s="579"/>
      <c r="K10" s="579"/>
      <c r="L10" s="579"/>
      <c r="M10" s="579"/>
      <c r="N10" s="579"/>
      <c r="O10" s="579"/>
      <c r="P10" s="579"/>
      <c r="Q10" s="580"/>
      <c r="R10" s="581">
        <v>1087141</v>
      </c>
      <c r="S10" s="582"/>
      <c r="T10" s="582"/>
      <c r="U10" s="582"/>
      <c r="V10" s="582"/>
      <c r="W10" s="582"/>
      <c r="X10" s="582"/>
      <c r="Y10" s="583"/>
      <c r="Z10" s="584">
        <v>3.3</v>
      </c>
      <c r="AA10" s="584"/>
      <c r="AB10" s="584"/>
      <c r="AC10" s="584"/>
      <c r="AD10" s="585">
        <v>1087141</v>
      </c>
      <c r="AE10" s="585"/>
      <c r="AF10" s="585"/>
      <c r="AG10" s="585"/>
      <c r="AH10" s="585"/>
      <c r="AI10" s="585"/>
      <c r="AJ10" s="585"/>
      <c r="AK10" s="585"/>
      <c r="AL10" s="586">
        <v>6.3</v>
      </c>
      <c r="AM10" s="587"/>
      <c r="AN10" s="587"/>
      <c r="AO10" s="588"/>
      <c r="AP10" s="578" t="s">
        <v>227</v>
      </c>
      <c r="AQ10" s="579"/>
      <c r="AR10" s="579"/>
      <c r="AS10" s="579"/>
      <c r="AT10" s="579"/>
      <c r="AU10" s="579"/>
      <c r="AV10" s="579"/>
      <c r="AW10" s="579"/>
      <c r="AX10" s="579"/>
      <c r="AY10" s="579"/>
      <c r="AZ10" s="579"/>
      <c r="BA10" s="579"/>
      <c r="BB10" s="579"/>
      <c r="BC10" s="579"/>
      <c r="BD10" s="579"/>
      <c r="BE10" s="579"/>
      <c r="BF10" s="580"/>
      <c r="BG10" s="581">
        <v>154324</v>
      </c>
      <c r="BH10" s="582"/>
      <c r="BI10" s="582"/>
      <c r="BJ10" s="582"/>
      <c r="BK10" s="582"/>
      <c r="BL10" s="582"/>
      <c r="BM10" s="582"/>
      <c r="BN10" s="583"/>
      <c r="BO10" s="584">
        <v>2.1</v>
      </c>
      <c r="BP10" s="584"/>
      <c r="BQ10" s="584"/>
      <c r="BR10" s="584"/>
      <c r="BS10" s="590" t="s">
        <v>112</v>
      </c>
      <c r="BT10" s="582"/>
      <c r="BU10" s="582"/>
      <c r="BV10" s="582"/>
      <c r="BW10" s="582"/>
      <c r="BX10" s="582"/>
      <c r="BY10" s="582"/>
      <c r="BZ10" s="582"/>
      <c r="CA10" s="582"/>
      <c r="CB10" s="591"/>
      <c r="CD10" s="578" t="s">
        <v>228</v>
      </c>
      <c r="CE10" s="579"/>
      <c r="CF10" s="579"/>
      <c r="CG10" s="579"/>
      <c r="CH10" s="579"/>
      <c r="CI10" s="579"/>
      <c r="CJ10" s="579"/>
      <c r="CK10" s="579"/>
      <c r="CL10" s="579"/>
      <c r="CM10" s="579"/>
      <c r="CN10" s="579"/>
      <c r="CO10" s="579"/>
      <c r="CP10" s="579"/>
      <c r="CQ10" s="580"/>
      <c r="CR10" s="581">
        <v>1604</v>
      </c>
      <c r="CS10" s="582"/>
      <c r="CT10" s="582"/>
      <c r="CU10" s="582"/>
      <c r="CV10" s="582"/>
      <c r="CW10" s="582"/>
      <c r="CX10" s="582"/>
      <c r="CY10" s="583"/>
      <c r="CZ10" s="584">
        <v>0</v>
      </c>
      <c r="DA10" s="584"/>
      <c r="DB10" s="584"/>
      <c r="DC10" s="584"/>
      <c r="DD10" s="590" t="s">
        <v>112</v>
      </c>
      <c r="DE10" s="582"/>
      <c r="DF10" s="582"/>
      <c r="DG10" s="582"/>
      <c r="DH10" s="582"/>
      <c r="DI10" s="582"/>
      <c r="DJ10" s="582"/>
      <c r="DK10" s="582"/>
      <c r="DL10" s="582"/>
      <c r="DM10" s="582"/>
      <c r="DN10" s="582"/>
      <c r="DO10" s="582"/>
      <c r="DP10" s="583"/>
      <c r="DQ10" s="590">
        <v>1604</v>
      </c>
      <c r="DR10" s="582"/>
      <c r="DS10" s="582"/>
      <c r="DT10" s="582"/>
      <c r="DU10" s="582"/>
      <c r="DV10" s="582"/>
      <c r="DW10" s="582"/>
      <c r="DX10" s="582"/>
      <c r="DY10" s="582"/>
      <c r="DZ10" s="582"/>
      <c r="EA10" s="582"/>
      <c r="EB10" s="582"/>
      <c r="EC10" s="591"/>
    </row>
    <row r="11" spans="2:143" ht="11.25" customHeight="1" x14ac:dyDescent="0.15">
      <c r="B11" s="578" t="s">
        <v>229</v>
      </c>
      <c r="C11" s="579"/>
      <c r="D11" s="579"/>
      <c r="E11" s="579"/>
      <c r="F11" s="579"/>
      <c r="G11" s="579"/>
      <c r="H11" s="579"/>
      <c r="I11" s="579"/>
      <c r="J11" s="579"/>
      <c r="K11" s="579"/>
      <c r="L11" s="579"/>
      <c r="M11" s="579"/>
      <c r="N11" s="579"/>
      <c r="O11" s="579"/>
      <c r="P11" s="579"/>
      <c r="Q11" s="580"/>
      <c r="R11" s="581" t="s">
        <v>112</v>
      </c>
      <c r="S11" s="582"/>
      <c r="T11" s="582"/>
      <c r="U11" s="582"/>
      <c r="V11" s="582"/>
      <c r="W11" s="582"/>
      <c r="X11" s="582"/>
      <c r="Y11" s="583"/>
      <c r="Z11" s="584" t="s">
        <v>112</v>
      </c>
      <c r="AA11" s="584"/>
      <c r="AB11" s="584"/>
      <c r="AC11" s="584"/>
      <c r="AD11" s="585" t="s">
        <v>112</v>
      </c>
      <c r="AE11" s="585"/>
      <c r="AF11" s="585"/>
      <c r="AG11" s="585"/>
      <c r="AH11" s="585"/>
      <c r="AI11" s="585"/>
      <c r="AJ11" s="585"/>
      <c r="AK11" s="585"/>
      <c r="AL11" s="586" t="s">
        <v>112</v>
      </c>
      <c r="AM11" s="587"/>
      <c r="AN11" s="587"/>
      <c r="AO11" s="588"/>
      <c r="AP11" s="578" t="s">
        <v>230</v>
      </c>
      <c r="AQ11" s="579"/>
      <c r="AR11" s="579"/>
      <c r="AS11" s="579"/>
      <c r="AT11" s="579"/>
      <c r="AU11" s="579"/>
      <c r="AV11" s="579"/>
      <c r="AW11" s="579"/>
      <c r="AX11" s="579"/>
      <c r="AY11" s="579"/>
      <c r="AZ11" s="579"/>
      <c r="BA11" s="579"/>
      <c r="BB11" s="579"/>
      <c r="BC11" s="579"/>
      <c r="BD11" s="579"/>
      <c r="BE11" s="579"/>
      <c r="BF11" s="580"/>
      <c r="BG11" s="581">
        <v>337808</v>
      </c>
      <c r="BH11" s="582"/>
      <c r="BI11" s="582"/>
      <c r="BJ11" s="582"/>
      <c r="BK11" s="582"/>
      <c r="BL11" s="582"/>
      <c r="BM11" s="582"/>
      <c r="BN11" s="583"/>
      <c r="BO11" s="584">
        <v>4.5</v>
      </c>
      <c r="BP11" s="584"/>
      <c r="BQ11" s="584"/>
      <c r="BR11" s="584"/>
      <c r="BS11" s="590">
        <v>31220</v>
      </c>
      <c r="BT11" s="582"/>
      <c r="BU11" s="582"/>
      <c r="BV11" s="582"/>
      <c r="BW11" s="582"/>
      <c r="BX11" s="582"/>
      <c r="BY11" s="582"/>
      <c r="BZ11" s="582"/>
      <c r="CA11" s="582"/>
      <c r="CB11" s="591"/>
      <c r="CD11" s="578" t="s">
        <v>231</v>
      </c>
      <c r="CE11" s="579"/>
      <c r="CF11" s="579"/>
      <c r="CG11" s="579"/>
      <c r="CH11" s="579"/>
      <c r="CI11" s="579"/>
      <c r="CJ11" s="579"/>
      <c r="CK11" s="579"/>
      <c r="CL11" s="579"/>
      <c r="CM11" s="579"/>
      <c r="CN11" s="579"/>
      <c r="CO11" s="579"/>
      <c r="CP11" s="579"/>
      <c r="CQ11" s="580"/>
      <c r="CR11" s="581">
        <v>942606</v>
      </c>
      <c r="CS11" s="582"/>
      <c r="CT11" s="582"/>
      <c r="CU11" s="582"/>
      <c r="CV11" s="582"/>
      <c r="CW11" s="582"/>
      <c r="CX11" s="582"/>
      <c r="CY11" s="583"/>
      <c r="CZ11" s="584">
        <v>3</v>
      </c>
      <c r="DA11" s="584"/>
      <c r="DB11" s="584"/>
      <c r="DC11" s="584"/>
      <c r="DD11" s="590">
        <v>374788</v>
      </c>
      <c r="DE11" s="582"/>
      <c r="DF11" s="582"/>
      <c r="DG11" s="582"/>
      <c r="DH11" s="582"/>
      <c r="DI11" s="582"/>
      <c r="DJ11" s="582"/>
      <c r="DK11" s="582"/>
      <c r="DL11" s="582"/>
      <c r="DM11" s="582"/>
      <c r="DN11" s="582"/>
      <c r="DO11" s="582"/>
      <c r="DP11" s="583"/>
      <c r="DQ11" s="590">
        <v>482760</v>
      </c>
      <c r="DR11" s="582"/>
      <c r="DS11" s="582"/>
      <c r="DT11" s="582"/>
      <c r="DU11" s="582"/>
      <c r="DV11" s="582"/>
      <c r="DW11" s="582"/>
      <c r="DX11" s="582"/>
      <c r="DY11" s="582"/>
      <c r="DZ11" s="582"/>
      <c r="EA11" s="582"/>
      <c r="EB11" s="582"/>
      <c r="EC11" s="591"/>
    </row>
    <row r="12" spans="2:143" ht="11.25" customHeight="1" x14ac:dyDescent="0.15">
      <c r="B12" s="578" t="s">
        <v>232</v>
      </c>
      <c r="C12" s="579"/>
      <c r="D12" s="579"/>
      <c r="E12" s="579"/>
      <c r="F12" s="579"/>
      <c r="G12" s="579"/>
      <c r="H12" s="579"/>
      <c r="I12" s="579"/>
      <c r="J12" s="579"/>
      <c r="K12" s="579"/>
      <c r="L12" s="579"/>
      <c r="M12" s="579"/>
      <c r="N12" s="579"/>
      <c r="O12" s="579"/>
      <c r="P12" s="579"/>
      <c r="Q12" s="580"/>
      <c r="R12" s="581" t="s">
        <v>112</v>
      </c>
      <c r="S12" s="582"/>
      <c r="T12" s="582"/>
      <c r="U12" s="582"/>
      <c r="V12" s="582"/>
      <c r="W12" s="582"/>
      <c r="X12" s="582"/>
      <c r="Y12" s="583"/>
      <c r="Z12" s="584" t="s">
        <v>112</v>
      </c>
      <c r="AA12" s="584"/>
      <c r="AB12" s="584"/>
      <c r="AC12" s="584"/>
      <c r="AD12" s="585" t="s">
        <v>112</v>
      </c>
      <c r="AE12" s="585"/>
      <c r="AF12" s="585"/>
      <c r="AG12" s="585"/>
      <c r="AH12" s="585"/>
      <c r="AI12" s="585"/>
      <c r="AJ12" s="585"/>
      <c r="AK12" s="585"/>
      <c r="AL12" s="586" t="s">
        <v>112</v>
      </c>
      <c r="AM12" s="587"/>
      <c r="AN12" s="587"/>
      <c r="AO12" s="588"/>
      <c r="AP12" s="578" t="s">
        <v>233</v>
      </c>
      <c r="AQ12" s="579"/>
      <c r="AR12" s="579"/>
      <c r="AS12" s="579"/>
      <c r="AT12" s="579"/>
      <c r="AU12" s="579"/>
      <c r="AV12" s="579"/>
      <c r="AW12" s="579"/>
      <c r="AX12" s="579"/>
      <c r="AY12" s="579"/>
      <c r="AZ12" s="579"/>
      <c r="BA12" s="579"/>
      <c r="BB12" s="579"/>
      <c r="BC12" s="579"/>
      <c r="BD12" s="579"/>
      <c r="BE12" s="579"/>
      <c r="BF12" s="580"/>
      <c r="BG12" s="581">
        <v>2942437</v>
      </c>
      <c r="BH12" s="582"/>
      <c r="BI12" s="582"/>
      <c r="BJ12" s="582"/>
      <c r="BK12" s="582"/>
      <c r="BL12" s="582"/>
      <c r="BM12" s="582"/>
      <c r="BN12" s="583"/>
      <c r="BO12" s="584">
        <v>39.5</v>
      </c>
      <c r="BP12" s="584"/>
      <c r="BQ12" s="584"/>
      <c r="BR12" s="584"/>
      <c r="BS12" s="590" t="s">
        <v>112</v>
      </c>
      <c r="BT12" s="582"/>
      <c r="BU12" s="582"/>
      <c r="BV12" s="582"/>
      <c r="BW12" s="582"/>
      <c r="BX12" s="582"/>
      <c r="BY12" s="582"/>
      <c r="BZ12" s="582"/>
      <c r="CA12" s="582"/>
      <c r="CB12" s="591"/>
      <c r="CD12" s="578" t="s">
        <v>234</v>
      </c>
      <c r="CE12" s="579"/>
      <c r="CF12" s="579"/>
      <c r="CG12" s="579"/>
      <c r="CH12" s="579"/>
      <c r="CI12" s="579"/>
      <c r="CJ12" s="579"/>
      <c r="CK12" s="579"/>
      <c r="CL12" s="579"/>
      <c r="CM12" s="579"/>
      <c r="CN12" s="579"/>
      <c r="CO12" s="579"/>
      <c r="CP12" s="579"/>
      <c r="CQ12" s="580"/>
      <c r="CR12" s="581">
        <v>367068</v>
      </c>
      <c r="CS12" s="582"/>
      <c r="CT12" s="582"/>
      <c r="CU12" s="582"/>
      <c r="CV12" s="582"/>
      <c r="CW12" s="582"/>
      <c r="CX12" s="582"/>
      <c r="CY12" s="583"/>
      <c r="CZ12" s="584">
        <v>1.2</v>
      </c>
      <c r="DA12" s="584"/>
      <c r="DB12" s="584"/>
      <c r="DC12" s="584"/>
      <c r="DD12" s="590">
        <v>13463</v>
      </c>
      <c r="DE12" s="582"/>
      <c r="DF12" s="582"/>
      <c r="DG12" s="582"/>
      <c r="DH12" s="582"/>
      <c r="DI12" s="582"/>
      <c r="DJ12" s="582"/>
      <c r="DK12" s="582"/>
      <c r="DL12" s="582"/>
      <c r="DM12" s="582"/>
      <c r="DN12" s="582"/>
      <c r="DO12" s="582"/>
      <c r="DP12" s="583"/>
      <c r="DQ12" s="590">
        <v>221073</v>
      </c>
      <c r="DR12" s="582"/>
      <c r="DS12" s="582"/>
      <c r="DT12" s="582"/>
      <c r="DU12" s="582"/>
      <c r="DV12" s="582"/>
      <c r="DW12" s="582"/>
      <c r="DX12" s="582"/>
      <c r="DY12" s="582"/>
      <c r="DZ12" s="582"/>
      <c r="EA12" s="582"/>
      <c r="EB12" s="582"/>
      <c r="EC12" s="591"/>
    </row>
    <row r="13" spans="2:143" ht="11.25" customHeight="1" x14ac:dyDescent="0.15">
      <c r="B13" s="578" t="s">
        <v>235</v>
      </c>
      <c r="C13" s="579"/>
      <c r="D13" s="579"/>
      <c r="E13" s="579"/>
      <c r="F13" s="579"/>
      <c r="G13" s="579"/>
      <c r="H13" s="579"/>
      <c r="I13" s="579"/>
      <c r="J13" s="579"/>
      <c r="K13" s="579"/>
      <c r="L13" s="579"/>
      <c r="M13" s="579"/>
      <c r="N13" s="579"/>
      <c r="O13" s="579"/>
      <c r="P13" s="579"/>
      <c r="Q13" s="580"/>
      <c r="R13" s="581">
        <v>88085</v>
      </c>
      <c r="S13" s="582"/>
      <c r="T13" s="582"/>
      <c r="U13" s="582"/>
      <c r="V13" s="582"/>
      <c r="W13" s="582"/>
      <c r="X13" s="582"/>
      <c r="Y13" s="583"/>
      <c r="Z13" s="584">
        <v>0.3</v>
      </c>
      <c r="AA13" s="584"/>
      <c r="AB13" s="584"/>
      <c r="AC13" s="584"/>
      <c r="AD13" s="585">
        <v>88085</v>
      </c>
      <c r="AE13" s="585"/>
      <c r="AF13" s="585"/>
      <c r="AG13" s="585"/>
      <c r="AH13" s="585"/>
      <c r="AI13" s="585"/>
      <c r="AJ13" s="585"/>
      <c r="AK13" s="585"/>
      <c r="AL13" s="586">
        <v>0.5</v>
      </c>
      <c r="AM13" s="587"/>
      <c r="AN13" s="587"/>
      <c r="AO13" s="588"/>
      <c r="AP13" s="578" t="s">
        <v>236</v>
      </c>
      <c r="AQ13" s="579"/>
      <c r="AR13" s="579"/>
      <c r="AS13" s="579"/>
      <c r="AT13" s="579"/>
      <c r="AU13" s="579"/>
      <c r="AV13" s="579"/>
      <c r="AW13" s="579"/>
      <c r="AX13" s="579"/>
      <c r="AY13" s="579"/>
      <c r="AZ13" s="579"/>
      <c r="BA13" s="579"/>
      <c r="BB13" s="579"/>
      <c r="BC13" s="579"/>
      <c r="BD13" s="579"/>
      <c r="BE13" s="579"/>
      <c r="BF13" s="580"/>
      <c r="BG13" s="581">
        <v>2939199</v>
      </c>
      <c r="BH13" s="582"/>
      <c r="BI13" s="582"/>
      <c r="BJ13" s="582"/>
      <c r="BK13" s="582"/>
      <c r="BL13" s="582"/>
      <c r="BM13" s="582"/>
      <c r="BN13" s="583"/>
      <c r="BO13" s="584">
        <v>39.5</v>
      </c>
      <c r="BP13" s="584"/>
      <c r="BQ13" s="584"/>
      <c r="BR13" s="584"/>
      <c r="BS13" s="590" t="s">
        <v>112</v>
      </c>
      <c r="BT13" s="582"/>
      <c r="BU13" s="582"/>
      <c r="BV13" s="582"/>
      <c r="BW13" s="582"/>
      <c r="BX13" s="582"/>
      <c r="BY13" s="582"/>
      <c r="BZ13" s="582"/>
      <c r="CA13" s="582"/>
      <c r="CB13" s="591"/>
      <c r="CD13" s="578" t="s">
        <v>237</v>
      </c>
      <c r="CE13" s="579"/>
      <c r="CF13" s="579"/>
      <c r="CG13" s="579"/>
      <c r="CH13" s="579"/>
      <c r="CI13" s="579"/>
      <c r="CJ13" s="579"/>
      <c r="CK13" s="579"/>
      <c r="CL13" s="579"/>
      <c r="CM13" s="579"/>
      <c r="CN13" s="579"/>
      <c r="CO13" s="579"/>
      <c r="CP13" s="579"/>
      <c r="CQ13" s="580"/>
      <c r="CR13" s="581">
        <v>2375667</v>
      </c>
      <c r="CS13" s="582"/>
      <c r="CT13" s="582"/>
      <c r="CU13" s="582"/>
      <c r="CV13" s="582"/>
      <c r="CW13" s="582"/>
      <c r="CX13" s="582"/>
      <c r="CY13" s="583"/>
      <c r="CZ13" s="584">
        <v>7.5</v>
      </c>
      <c r="DA13" s="584"/>
      <c r="DB13" s="584"/>
      <c r="DC13" s="584"/>
      <c r="DD13" s="590">
        <v>1523400</v>
      </c>
      <c r="DE13" s="582"/>
      <c r="DF13" s="582"/>
      <c r="DG13" s="582"/>
      <c r="DH13" s="582"/>
      <c r="DI13" s="582"/>
      <c r="DJ13" s="582"/>
      <c r="DK13" s="582"/>
      <c r="DL13" s="582"/>
      <c r="DM13" s="582"/>
      <c r="DN13" s="582"/>
      <c r="DO13" s="582"/>
      <c r="DP13" s="583"/>
      <c r="DQ13" s="590">
        <v>1270759</v>
      </c>
      <c r="DR13" s="582"/>
      <c r="DS13" s="582"/>
      <c r="DT13" s="582"/>
      <c r="DU13" s="582"/>
      <c r="DV13" s="582"/>
      <c r="DW13" s="582"/>
      <c r="DX13" s="582"/>
      <c r="DY13" s="582"/>
      <c r="DZ13" s="582"/>
      <c r="EA13" s="582"/>
      <c r="EB13" s="582"/>
      <c r="EC13" s="591"/>
    </row>
    <row r="14" spans="2:143" ht="11.25" customHeight="1" x14ac:dyDescent="0.15">
      <c r="B14" s="578" t="s">
        <v>238</v>
      </c>
      <c r="C14" s="579"/>
      <c r="D14" s="579"/>
      <c r="E14" s="579"/>
      <c r="F14" s="579"/>
      <c r="G14" s="579"/>
      <c r="H14" s="579"/>
      <c r="I14" s="579"/>
      <c r="J14" s="579"/>
      <c r="K14" s="579"/>
      <c r="L14" s="579"/>
      <c r="M14" s="579"/>
      <c r="N14" s="579"/>
      <c r="O14" s="579"/>
      <c r="P14" s="579"/>
      <c r="Q14" s="580"/>
      <c r="R14" s="581" t="s">
        <v>112</v>
      </c>
      <c r="S14" s="582"/>
      <c r="T14" s="582"/>
      <c r="U14" s="582"/>
      <c r="V14" s="582"/>
      <c r="W14" s="582"/>
      <c r="X14" s="582"/>
      <c r="Y14" s="583"/>
      <c r="Z14" s="584" t="s">
        <v>112</v>
      </c>
      <c r="AA14" s="584"/>
      <c r="AB14" s="584"/>
      <c r="AC14" s="584"/>
      <c r="AD14" s="585" t="s">
        <v>112</v>
      </c>
      <c r="AE14" s="585"/>
      <c r="AF14" s="585"/>
      <c r="AG14" s="585"/>
      <c r="AH14" s="585"/>
      <c r="AI14" s="585"/>
      <c r="AJ14" s="585"/>
      <c r="AK14" s="585"/>
      <c r="AL14" s="586" t="s">
        <v>112</v>
      </c>
      <c r="AM14" s="587"/>
      <c r="AN14" s="587"/>
      <c r="AO14" s="588"/>
      <c r="AP14" s="578" t="s">
        <v>239</v>
      </c>
      <c r="AQ14" s="579"/>
      <c r="AR14" s="579"/>
      <c r="AS14" s="579"/>
      <c r="AT14" s="579"/>
      <c r="AU14" s="579"/>
      <c r="AV14" s="579"/>
      <c r="AW14" s="579"/>
      <c r="AX14" s="579"/>
      <c r="AY14" s="579"/>
      <c r="AZ14" s="579"/>
      <c r="BA14" s="579"/>
      <c r="BB14" s="579"/>
      <c r="BC14" s="579"/>
      <c r="BD14" s="579"/>
      <c r="BE14" s="579"/>
      <c r="BF14" s="580"/>
      <c r="BG14" s="581">
        <v>187114</v>
      </c>
      <c r="BH14" s="582"/>
      <c r="BI14" s="582"/>
      <c r="BJ14" s="582"/>
      <c r="BK14" s="582"/>
      <c r="BL14" s="582"/>
      <c r="BM14" s="582"/>
      <c r="BN14" s="583"/>
      <c r="BO14" s="584">
        <v>2.5</v>
      </c>
      <c r="BP14" s="584"/>
      <c r="BQ14" s="584"/>
      <c r="BR14" s="584"/>
      <c r="BS14" s="590" t="s">
        <v>112</v>
      </c>
      <c r="BT14" s="582"/>
      <c r="BU14" s="582"/>
      <c r="BV14" s="582"/>
      <c r="BW14" s="582"/>
      <c r="BX14" s="582"/>
      <c r="BY14" s="582"/>
      <c r="BZ14" s="582"/>
      <c r="CA14" s="582"/>
      <c r="CB14" s="591"/>
      <c r="CD14" s="578" t="s">
        <v>240</v>
      </c>
      <c r="CE14" s="579"/>
      <c r="CF14" s="579"/>
      <c r="CG14" s="579"/>
      <c r="CH14" s="579"/>
      <c r="CI14" s="579"/>
      <c r="CJ14" s="579"/>
      <c r="CK14" s="579"/>
      <c r="CL14" s="579"/>
      <c r="CM14" s="579"/>
      <c r="CN14" s="579"/>
      <c r="CO14" s="579"/>
      <c r="CP14" s="579"/>
      <c r="CQ14" s="580"/>
      <c r="CR14" s="581">
        <v>1475883</v>
      </c>
      <c r="CS14" s="582"/>
      <c r="CT14" s="582"/>
      <c r="CU14" s="582"/>
      <c r="CV14" s="582"/>
      <c r="CW14" s="582"/>
      <c r="CX14" s="582"/>
      <c r="CY14" s="583"/>
      <c r="CZ14" s="584">
        <v>4.7</v>
      </c>
      <c r="DA14" s="584"/>
      <c r="DB14" s="584"/>
      <c r="DC14" s="584"/>
      <c r="DD14" s="590">
        <v>493594</v>
      </c>
      <c r="DE14" s="582"/>
      <c r="DF14" s="582"/>
      <c r="DG14" s="582"/>
      <c r="DH14" s="582"/>
      <c r="DI14" s="582"/>
      <c r="DJ14" s="582"/>
      <c r="DK14" s="582"/>
      <c r="DL14" s="582"/>
      <c r="DM14" s="582"/>
      <c r="DN14" s="582"/>
      <c r="DO14" s="582"/>
      <c r="DP14" s="583"/>
      <c r="DQ14" s="590">
        <v>1005398</v>
      </c>
      <c r="DR14" s="582"/>
      <c r="DS14" s="582"/>
      <c r="DT14" s="582"/>
      <c r="DU14" s="582"/>
      <c r="DV14" s="582"/>
      <c r="DW14" s="582"/>
      <c r="DX14" s="582"/>
      <c r="DY14" s="582"/>
      <c r="DZ14" s="582"/>
      <c r="EA14" s="582"/>
      <c r="EB14" s="582"/>
      <c r="EC14" s="591"/>
    </row>
    <row r="15" spans="2:143" ht="11.25" customHeight="1" x14ac:dyDescent="0.15">
      <c r="B15" s="578" t="s">
        <v>241</v>
      </c>
      <c r="C15" s="579"/>
      <c r="D15" s="579"/>
      <c r="E15" s="579"/>
      <c r="F15" s="579"/>
      <c r="G15" s="579"/>
      <c r="H15" s="579"/>
      <c r="I15" s="579"/>
      <c r="J15" s="579"/>
      <c r="K15" s="579"/>
      <c r="L15" s="579"/>
      <c r="M15" s="579"/>
      <c r="N15" s="579"/>
      <c r="O15" s="579"/>
      <c r="P15" s="579"/>
      <c r="Q15" s="580"/>
      <c r="R15" s="581">
        <v>32832</v>
      </c>
      <c r="S15" s="582"/>
      <c r="T15" s="582"/>
      <c r="U15" s="582"/>
      <c r="V15" s="582"/>
      <c r="W15" s="582"/>
      <c r="X15" s="582"/>
      <c r="Y15" s="583"/>
      <c r="Z15" s="584">
        <v>0.1</v>
      </c>
      <c r="AA15" s="584"/>
      <c r="AB15" s="584"/>
      <c r="AC15" s="584"/>
      <c r="AD15" s="585">
        <v>32832</v>
      </c>
      <c r="AE15" s="585"/>
      <c r="AF15" s="585"/>
      <c r="AG15" s="585"/>
      <c r="AH15" s="585"/>
      <c r="AI15" s="585"/>
      <c r="AJ15" s="585"/>
      <c r="AK15" s="585"/>
      <c r="AL15" s="586">
        <v>0.2</v>
      </c>
      <c r="AM15" s="587"/>
      <c r="AN15" s="587"/>
      <c r="AO15" s="588"/>
      <c r="AP15" s="578" t="s">
        <v>242</v>
      </c>
      <c r="AQ15" s="579"/>
      <c r="AR15" s="579"/>
      <c r="AS15" s="579"/>
      <c r="AT15" s="579"/>
      <c r="AU15" s="579"/>
      <c r="AV15" s="579"/>
      <c r="AW15" s="579"/>
      <c r="AX15" s="579"/>
      <c r="AY15" s="579"/>
      <c r="AZ15" s="579"/>
      <c r="BA15" s="579"/>
      <c r="BB15" s="579"/>
      <c r="BC15" s="579"/>
      <c r="BD15" s="579"/>
      <c r="BE15" s="579"/>
      <c r="BF15" s="580"/>
      <c r="BG15" s="581">
        <v>560350</v>
      </c>
      <c r="BH15" s="582"/>
      <c r="BI15" s="582"/>
      <c r="BJ15" s="582"/>
      <c r="BK15" s="582"/>
      <c r="BL15" s="582"/>
      <c r="BM15" s="582"/>
      <c r="BN15" s="583"/>
      <c r="BO15" s="584">
        <v>7.5</v>
      </c>
      <c r="BP15" s="584"/>
      <c r="BQ15" s="584"/>
      <c r="BR15" s="584"/>
      <c r="BS15" s="590" t="s">
        <v>112</v>
      </c>
      <c r="BT15" s="582"/>
      <c r="BU15" s="582"/>
      <c r="BV15" s="582"/>
      <c r="BW15" s="582"/>
      <c r="BX15" s="582"/>
      <c r="BY15" s="582"/>
      <c r="BZ15" s="582"/>
      <c r="CA15" s="582"/>
      <c r="CB15" s="591"/>
      <c r="CD15" s="578" t="s">
        <v>243</v>
      </c>
      <c r="CE15" s="579"/>
      <c r="CF15" s="579"/>
      <c r="CG15" s="579"/>
      <c r="CH15" s="579"/>
      <c r="CI15" s="579"/>
      <c r="CJ15" s="579"/>
      <c r="CK15" s="579"/>
      <c r="CL15" s="579"/>
      <c r="CM15" s="579"/>
      <c r="CN15" s="579"/>
      <c r="CO15" s="579"/>
      <c r="CP15" s="579"/>
      <c r="CQ15" s="580"/>
      <c r="CR15" s="581">
        <v>2431930</v>
      </c>
      <c r="CS15" s="582"/>
      <c r="CT15" s="582"/>
      <c r="CU15" s="582"/>
      <c r="CV15" s="582"/>
      <c r="CW15" s="582"/>
      <c r="CX15" s="582"/>
      <c r="CY15" s="583"/>
      <c r="CZ15" s="584">
        <v>7.7</v>
      </c>
      <c r="DA15" s="584"/>
      <c r="DB15" s="584"/>
      <c r="DC15" s="584"/>
      <c r="DD15" s="590">
        <v>451787</v>
      </c>
      <c r="DE15" s="582"/>
      <c r="DF15" s="582"/>
      <c r="DG15" s="582"/>
      <c r="DH15" s="582"/>
      <c r="DI15" s="582"/>
      <c r="DJ15" s="582"/>
      <c r="DK15" s="582"/>
      <c r="DL15" s="582"/>
      <c r="DM15" s="582"/>
      <c r="DN15" s="582"/>
      <c r="DO15" s="582"/>
      <c r="DP15" s="583"/>
      <c r="DQ15" s="590">
        <v>1682989</v>
      </c>
      <c r="DR15" s="582"/>
      <c r="DS15" s="582"/>
      <c r="DT15" s="582"/>
      <c r="DU15" s="582"/>
      <c r="DV15" s="582"/>
      <c r="DW15" s="582"/>
      <c r="DX15" s="582"/>
      <c r="DY15" s="582"/>
      <c r="DZ15" s="582"/>
      <c r="EA15" s="582"/>
      <c r="EB15" s="582"/>
      <c r="EC15" s="591"/>
    </row>
    <row r="16" spans="2:143" ht="11.25" customHeight="1" x14ac:dyDescent="0.15">
      <c r="B16" s="578" t="s">
        <v>244</v>
      </c>
      <c r="C16" s="579"/>
      <c r="D16" s="579"/>
      <c r="E16" s="579"/>
      <c r="F16" s="579"/>
      <c r="G16" s="579"/>
      <c r="H16" s="579"/>
      <c r="I16" s="579"/>
      <c r="J16" s="579"/>
      <c r="K16" s="579"/>
      <c r="L16" s="579"/>
      <c r="M16" s="579"/>
      <c r="N16" s="579"/>
      <c r="O16" s="579"/>
      <c r="P16" s="579"/>
      <c r="Q16" s="580"/>
      <c r="R16" s="581">
        <v>9291726</v>
      </c>
      <c r="S16" s="582"/>
      <c r="T16" s="582"/>
      <c r="U16" s="582"/>
      <c r="V16" s="582"/>
      <c r="W16" s="582"/>
      <c r="X16" s="582"/>
      <c r="Y16" s="583"/>
      <c r="Z16" s="584">
        <v>27.9</v>
      </c>
      <c r="AA16" s="584"/>
      <c r="AB16" s="584"/>
      <c r="AC16" s="584"/>
      <c r="AD16" s="585">
        <v>8329704</v>
      </c>
      <c r="AE16" s="585"/>
      <c r="AF16" s="585"/>
      <c r="AG16" s="585"/>
      <c r="AH16" s="585"/>
      <c r="AI16" s="585"/>
      <c r="AJ16" s="585"/>
      <c r="AK16" s="585"/>
      <c r="AL16" s="586">
        <v>48.5</v>
      </c>
      <c r="AM16" s="587"/>
      <c r="AN16" s="587"/>
      <c r="AO16" s="588"/>
      <c r="AP16" s="578" t="s">
        <v>245</v>
      </c>
      <c r="AQ16" s="579"/>
      <c r="AR16" s="579"/>
      <c r="AS16" s="579"/>
      <c r="AT16" s="579"/>
      <c r="AU16" s="579"/>
      <c r="AV16" s="579"/>
      <c r="AW16" s="579"/>
      <c r="AX16" s="579"/>
      <c r="AY16" s="579"/>
      <c r="AZ16" s="579"/>
      <c r="BA16" s="579"/>
      <c r="BB16" s="579"/>
      <c r="BC16" s="579"/>
      <c r="BD16" s="579"/>
      <c r="BE16" s="579"/>
      <c r="BF16" s="580"/>
      <c r="BG16" s="581" t="s">
        <v>112</v>
      </c>
      <c r="BH16" s="582"/>
      <c r="BI16" s="582"/>
      <c r="BJ16" s="582"/>
      <c r="BK16" s="582"/>
      <c r="BL16" s="582"/>
      <c r="BM16" s="582"/>
      <c r="BN16" s="583"/>
      <c r="BO16" s="584" t="s">
        <v>112</v>
      </c>
      <c r="BP16" s="584"/>
      <c r="BQ16" s="584"/>
      <c r="BR16" s="584"/>
      <c r="BS16" s="590" t="s">
        <v>112</v>
      </c>
      <c r="BT16" s="582"/>
      <c r="BU16" s="582"/>
      <c r="BV16" s="582"/>
      <c r="BW16" s="582"/>
      <c r="BX16" s="582"/>
      <c r="BY16" s="582"/>
      <c r="BZ16" s="582"/>
      <c r="CA16" s="582"/>
      <c r="CB16" s="591"/>
      <c r="CD16" s="578" t="s">
        <v>246</v>
      </c>
      <c r="CE16" s="579"/>
      <c r="CF16" s="579"/>
      <c r="CG16" s="579"/>
      <c r="CH16" s="579"/>
      <c r="CI16" s="579"/>
      <c r="CJ16" s="579"/>
      <c r="CK16" s="579"/>
      <c r="CL16" s="579"/>
      <c r="CM16" s="579"/>
      <c r="CN16" s="579"/>
      <c r="CO16" s="579"/>
      <c r="CP16" s="579"/>
      <c r="CQ16" s="580"/>
      <c r="CR16" s="581">
        <v>10940</v>
      </c>
      <c r="CS16" s="582"/>
      <c r="CT16" s="582"/>
      <c r="CU16" s="582"/>
      <c r="CV16" s="582"/>
      <c r="CW16" s="582"/>
      <c r="CX16" s="582"/>
      <c r="CY16" s="583"/>
      <c r="CZ16" s="584">
        <v>0</v>
      </c>
      <c r="DA16" s="584"/>
      <c r="DB16" s="584"/>
      <c r="DC16" s="584"/>
      <c r="DD16" s="590" t="s">
        <v>112</v>
      </c>
      <c r="DE16" s="582"/>
      <c r="DF16" s="582"/>
      <c r="DG16" s="582"/>
      <c r="DH16" s="582"/>
      <c r="DI16" s="582"/>
      <c r="DJ16" s="582"/>
      <c r="DK16" s="582"/>
      <c r="DL16" s="582"/>
      <c r="DM16" s="582"/>
      <c r="DN16" s="582"/>
      <c r="DO16" s="582"/>
      <c r="DP16" s="583"/>
      <c r="DQ16" s="590">
        <v>3275</v>
      </c>
      <c r="DR16" s="582"/>
      <c r="DS16" s="582"/>
      <c r="DT16" s="582"/>
      <c r="DU16" s="582"/>
      <c r="DV16" s="582"/>
      <c r="DW16" s="582"/>
      <c r="DX16" s="582"/>
      <c r="DY16" s="582"/>
      <c r="DZ16" s="582"/>
      <c r="EA16" s="582"/>
      <c r="EB16" s="582"/>
      <c r="EC16" s="591"/>
    </row>
    <row r="17" spans="2:133" ht="11.25" customHeight="1" x14ac:dyDescent="0.15">
      <c r="B17" s="578" t="s">
        <v>247</v>
      </c>
      <c r="C17" s="579"/>
      <c r="D17" s="579"/>
      <c r="E17" s="579"/>
      <c r="F17" s="579"/>
      <c r="G17" s="579"/>
      <c r="H17" s="579"/>
      <c r="I17" s="579"/>
      <c r="J17" s="579"/>
      <c r="K17" s="579"/>
      <c r="L17" s="579"/>
      <c r="M17" s="579"/>
      <c r="N17" s="579"/>
      <c r="O17" s="579"/>
      <c r="P17" s="579"/>
      <c r="Q17" s="580"/>
      <c r="R17" s="581">
        <v>8329704</v>
      </c>
      <c r="S17" s="582"/>
      <c r="T17" s="582"/>
      <c r="U17" s="582"/>
      <c r="V17" s="582"/>
      <c r="W17" s="582"/>
      <c r="X17" s="582"/>
      <c r="Y17" s="583"/>
      <c r="Z17" s="584">
        <v>25</v>
      </c>
      <c r="AA17" s="584"/>
      <c r="AB17" s="584"/>
      <c r="AC17" s="584"/>
      <c r="AD17" s="585">
        <v>8329704</v>
      </c>
      <c r="AE17" s="585"/>
      <c r="AF17" s="585"/>
      <c r="AG17" s="585"/>
      <c r="AH17" s="585"/>
      <c r="AI17" s="585"/>
      <c r="AJ17" s="585"/>
      <c r="AK17" s="585"/>
      <c r="AL17" s="586">
        <v>48.5</v>
      </c>
      <c r="AM17" s="587"/>
      <c r="AN17" s="587"/>
      <c r="AO17" s="588"/>
      <c r="AP17" s="578" t="s">
        <v>248</v>
      </c>
      <c r="AQ17" s="579"/>
      <c r="AR17" s="579"/>
      <c r="AS17" s="579"/>
      <c r="AT17" s="579"/>
      <c r="AU17" s="579"/>
      <c r="AV17" s="579"/>
      <c r="AW17" s="579"/>
      <c r="AX17" s="579"/>
      <c r="AY17" s="579"/>
      <c r="AZ17" s="579"/>
      <c r="BA17" s="579"/>
      <c r="BB17" s="579"/>
      <c r="BC17" s="579"/>
      <c r="BD17" s="579"/>
      <c r="BE17" s="579"/>
      <c r="BF17" s="580"/>
      <c r="BG17" s="581">
        <v>120</v>
      </c>
      <c r="BH17" s="582"/>
      <c r="BI17" s="582"/>
      <c r="BJ17" s="582"/>
      <c r="BK17" s="582"/>
      <c r="BL17" s="582"/>
      <c r="BM17" s="582"/>
      <c r="BN17" s="583"/>
      <c r="BO17" s="584">
        <v>0</v>
      </c>
      <c r="BP17" s="584"/>
      <c r="BQ17" s="584"/>
      <c r="BR17" s="584"/>
      <c r="BS17" s="590" t="s">
        <v>112</v>
      </c>
      <c r="BT17" s="582"/>
      <c r="BU17" s="582"/>
      <c r="BV17" s="582"/>
      <c r="BW17" s="582"/>
      <c r="BX17" s="582"/>
      <c r="BY17" s="582"/>
      <c r="BZ17" s="582"/>
      <c r="CA17" s="582"/>
      <c r="CB17" s="591"/>
      <c r="CD17" s="578" t="s">
        <v>249</v>
      </c>
      <c r="CE17" s="579"/>
      <c r="CF17" s="579"/>
      <c r="CG17" s="579"/>
      <c r="CH17" s="579"/>
      <c r="CI17" s="579"/>
      <c r="CJ17" s="579"/>
      <c r="CK17" s="579"/>
      <c r="CL17" s="579"/>
      <c r="CM17" s="579"/>
      <c r="CN17" s="579"/>
      <c r="CO17" s="579"/>
      <c r="CP17" s="579"/>
      <c r="CQ17" s="580"/>
      <c r="CR17" s="581">
        <v>2869062</v>
      </c>
      <c r="CS17" s="582"/>
      <c r="CT17" s="582"/>
      <c r="CU17" s="582"/>
      <c r="CV17" s="582"/>
      <c r="CW17" s="582"/>
      <c r="CX17" s="582"/>
      <c r="CY17" s="583"/>
      <c r="CZ17" s="584">
        <v>9.1</v>
      </c>
      <c r="DA17" s="584"/>
      <c r="DB17" s="584"/>
      <c r="DC17" s="584"/>
      <c r="DD17" s="590" t="s">
        <v>112</v>
      </c>
      <c r="DE17" s="582"/>
      <c r="DF17" s="582"/>
      <c r="DG17" s="582"/>
      <c r="DH17" s="582"/>
      <c r="DI17" s="582"/>
      <c r="DJ17" s="582"/>
      <c r="DK17" s="582"/>
      <c r="DL17" s="582"/>
      <c r="DM17" s="582"/>
      <c r="DN17" s="582"/>
      <c r="DO17" s="582"/>
      <c r="DP17" s="583"/>
      <c r="DQ17" s="590">
        <v>2861461</v>
      </c>
      <c r="DR17" s="582"/>
      <c r="DS17" s="582"/>
      <c r="DT17" s="582"/>
      <c r="DU17" s="582"/>
      <c r="DV17" s="582"/>
      <c r="DW17" s="582"/>
      <c r="DX17" s="582"/>
      <c r="DY17" s="582"/>
      <c r="DZ17" s="582"/>
      <c r="EA17" s="582"/>
      <c r="EB17" s="582"/>
      <c r="EC17" s="591"/>
    </row>
    <row r="18" spans="2:133" ht="11.25" customHeight="1" x14ac:dyDescent="0.15">
      <c r="B18" s="578" t="s">
        <v>250</v>
      </c>
      <c r="C18" s="579"/>
      <c r="D18" s="579"/>
      <c r="E18" s="579"/>
      <c r="F18" s="579"/>
      <c r="G18" s="579"/>
      <c r="H18" s="579"/>
      <c r="I18" s="579"/>
      <c r="J18" s="579"/>
      <c r="K18" s="579"/>
      <c r="L18" s="579"/>
      <c r="M18" s="579"/>
      <c r="N18" s="579"/>
      <c r="O18" s="579"/>
      <c r="P18" s="579"/>
      <c r="Q18" s="580"/>
      <c r="R18" s="581">
        <v>887391</v>
      </c>
      <c r="S18" s="582"/>
      <c r="T18" s="582"/>
      <c r="U18" s="582"/>
      <c r="V18" s="582"/>
      <c r="W18" s="582"/>
      <c r="X18" s="582"/>
      <c r="Y18" s="583"/>
      <c r="Z18" s="584">
        <v>2.7</v>
      </c>
      <c r="AA18" s="584"/>
      <c r="AB18" s="584"/>
      <c r="AC18" s="584"/>
      <c r="AD18" s="585" t="s">
        <v>112</v>
      </c>
      <c r="AE18" s="585"/>
      <c r="AF18" s="585"/>
      <c r="AG18" s="585"/>
      <c r="AH18" s="585"/>
      <c r="AI18" s="585"/>
      <c r="AJ18" s="585"/>
      <c r="AK18" s="585"/>
      <c r="AL18" s="586" t="s">
        <v>112</v>
      </c>
      <c r="AM18" s="587"/>
      <c r="AN18" s="587"/>
      <c r="AO18" s="588"/>
      <c r="AP18" s="578" t="s">
        <v>251</v>
      </c>
      <c r="AQ18" s="579"/>
      <c r="AR18" s="579"/>
      <c r="AS18" s="579"/>
      <c r="AT18" s="579"/>
      <c r="AU18" s="579"/>
      <c r="AV18" s="579"/>
      <c r="AW18" s="579"/>
      <c r="AX18" s="579"/>
      <c r="AY18" s="579"/>
      <c r="AZ18" s="579"/>
      <c r="BA18" s="579"/>
      <c r="BB18" s="579"/>
      <c r="BC18" s="579"/>
      <c r="BD18" s="579"/>
      <c r="BE18" s="579"/>
      <c r="BF18" s="580"/>
      <c r="BG18" s="581" t="s">
        <v>112</v>
      </c>
      <c r="BH18" s="582"/>
      <c r="BI18" s="582"/>
      <c r="BJ18" s="582"/>
      <c r="BK18" s="582"/>
      <c r="BL18" s="582"/>
      <c r="BM18" s="582"/>
      <c r="BN18" s="583"/>
      <c r="BO18" s="584" t="s">
        <v>112</v>
      </c>
      <c r="BP18" s="584"/>
      <c r="BQ18" s="584"/>
      <c r="BR18" s="584"/>
      <c r="BS18" s="590" t="s">
        <v>112</v>
      </c>
      <c r="BT18" s="582"/>
      <c r="BU18" s="582"/>
      <c r="BV18" s="582"/>
      <c r="BW18" s="582"/>
      <c r="BX18" s="582"/>
      <c r="BY18" s="582"/>
      <c r="BZ18" s="582"/>
      <c r="CA18" s="582"/>
      <c r="CB18" s="591"/>
      <c r="CD18" s="578" t="s">
        <v>252</v>
      </c>
      <c r="CE18" s="579"/>
      <c r="CF18" s="579"/>
      <c r="CG18" s="579"/>
      <c r="CH18" s="579"/>
      <c r="CI18" s="579"/>
      <c r="CJ18" s="579"/>
      <c r="CK18" s="579"/>
      <c r="CL18" s="579"/>
      <c r="CM18" s="579"/>
      <c r="CN18" s="579"/>
      <c r="CO18" s="579"/>
      <c r="CP18" s="579"/>
      <c r="CQ18" s="580"/>
      <c r="CR18" s="581" t="s">
        <v>112</v>
      </c>
      <c r="CS18" s="582"/>
      <c r="CT18" s="582"/>
      <c r="CU18" s="582"/>
      <c r="CV18" s="582"/>
      <c r="CW18" s="582"/>
      <c r="CX18" s="582"/>
      <c r="CY18" s="583"/>
      <c r="CZ18" s="584" t="s">
        <v>112</v>
      </c>
      <c r="DA18" s="584"/>
      <c r="DB18" s="584"/>
      <c r="DC18" s="584"/>
      <c r="DD18" s="590" t="s">
        <v>112</v>
      </c>
      <c r="DE18" s="582"/>
      <c r="DF18" s="582"/>
      <c r="DG18" s="582"/>
      <c r="DH18" s="582"/>
      <c r="DI18" s="582"/>
      <c r="DJ18" s="582"/>
      <c r="DK18" s="582"/>
      <c r="DL18" s="582"/>
      <c r="DM18" s="582"/>
      <c r="DN18" s="582"/>
      <c r="DO18" s="582"/>
      <c r="DP18" s="583"/>
      <c r="DQ18" s="590" t="s">
        <v>112</v>
      </c>
      <c r="DR18" s="582"/>
      <c r="DS18" s="582"/>
      <c r="DT18" s="582"/>
      <c r="DU18" s="582"/>
      <c r="DV18" s="582"/>
      <c r="DW18" s="582"/>
      <c r="DX18" s="582"/>
      <c r="DY18" s="582"/>
      <c r="DZ18" s="582"/>
      <c r="EA18" s="582"/>
      <c r="EB18" s="582"/>
      <c r="EC18" s="591"/>
    </row>
    <row r="19" spans="2:133" ht="11.25" customHeight="1" x14ac:dyDescent="0.15">
      <c r="B19" s="578" t="s">
        <v>253</v>
      </c>
      <c r="C19" s="579"/>
      <c r="D19" s="579"/>
      <c r="E19" s="579"/>
      <c r="F19" s="579"/>
      <c r="G19" s="579"/>
      <c r="H19" s="579"/>
      <c r="I19" s="579"/>
      <c r="J19" s="579"/>
      <c r="K19" s="579"/>
      <c r="L19" s="579"/>
      <c r="M19" s="579"/>
      <c r="N19" s="579"/>
      <c r="O19" s="579"/>
      <c r="P19" s="579"/>
      <c r="Q19" s="580"/>
      <c r="R19" s="581">
        <v>74631</v>
      </c>
      <c r="S19" s="582"/>
      <c r="T19" s="582"/>
      <c r="U19" s="582"/>
      <c r="V19" s="582"/>
      <c r="W19" s="582"/>
      <c r="X19" s="582"/>
      <c r="Y19" s="583"/>
      <c r="Z19" s="584">
        <v>0.2</v>
      </c>
      <c r="AA19" s="584"/>
      <c r="AB19" s="584"/>
      <c r="AC19" s="584"/>
      <c r="AD19" s="585" t="s">
        <v>112</v>
      </c>
      <c r="AE19" s="585"/>
      <c r="AF19" s="585"/>
      <c r="AG19" s="585"/>
      <c r="AH19" s="585"/>
      <c r="AI19" s="585"/>
      <c r="AJ19" s="585"/>
      <c r="AK19" s="585"/>
      <c r="AL19" s="586" t="s">
        <v>112</v>
      </c>
      <c r="AM19" s="587"/>
      <c r="AN19" s="587"/>
      <c r="AO19" s="588"/>
      <c r="AP19" s="578" t="s">
        <v>254</v>
      </c>
      <c r="AQ19" s="579"/>
      <c r="AR19" s="579"/>
      <c r="AS19" s="579"/>
      <c r="AT19" s="579"/>
      <c r="AU19" s="579"/>
      <c r="AV19" s="579"/>
      <c r="AW19" s="579"/>
      <c r="AX19" s="579"/>
      <c r="AY19" s="579"/>
      <c r="AZ19" s="579"/>
      <c r="BA19" s="579"/>
      <c r="BB19" s="579"/>
      <c r="BC19" s="579"/>
      <c r="BD19" s="579"/>
      <c r="BE19" s="579"/>
      <c r="BF19" s="580"/>
      <c r="BG19" s="581">
        <v>258628</v>
      </c>
      <c r="BH19" s="582"/>
      <c r="BI19" s="582"/>
      <c r="BJ19" s="582"/>
      <c r="BK19" s="582"/>
      <c r="BL19" s="582"/>
      <c r="BM19" s="582"/>
      <c r="BN19" s="583"/>
      <c r="BO19" s="584">
        <v>3.5</v>
      </c>
      <c r="BP19" s="584"/>
      <c r="BQ19" s="584"/>
      <c r="BR19" s="584"/>
      <c r="BS19" s="590" t="s">
        <v>112</v>
      </c>
      <c r="BT19" s="582"/>
      <c r="BU19" s="582"/>
      <c r="BV19" s="582"/>
      <c r="BW19" s="582"/>
      <c r="BX19" s="582"/>
      <c r="BY19" s="582"/>
      <c r="BZ19" s="582"/>
      <c r="CA19" s="582"/>
      <c r="CB19" s="591"/>
      <c r="CD19" s="578" t="s">
        <v>255</v>
      </c>
      <c r="CE19" s="579"/>
      <c r="CF19" s="579"/>
      <c r="CG19" s="579"/>
      <c r="CH19" s="579"/>
      <c r="CI19" s="579"/>
      <c r="CJ19" s="579"/>
      <c r="CK19" s="579"/>
      <c r="CL19" s="579"/>
      <c r="CM19" s="579"/>
      <c r="CN19" s="579"/>
      <c r="CO19" s="579"/>
      <c r="CP19" s="579"/>
      <c r="CQ19" s="580"/>
      <c r="CR19" s="581" t="s">
        <v>112</v>
      </c>
      <c r="CS19" s="582"/>
      <c r="CT19" s="582"/>
      <c r="CU19" s="582"/>
      <c r="CV19" s="582"/>
      <c r="CW19" s="582"/>
      <c r="CX19" s="582"/>
      <c r="CY19" s="583"/>
      <c r="CZ19" s="584" t="s">
        <v>112</v>
      </c>
      <c r="DA19" s="584"/>
      <c r="DB19" s="584"/>
      <c r="DC19" s="584"/>
      <c r="DD19" s="590" t="s">
        <v>112</v>
      </c>
      <c r="DE19" s="582"/>
      <c r="DF19" s="582"/>
      <c r="DG19" s="582"/>
      <c r="DH19" s="582"/>
      <c r="DI19" s="582"/>
      <c r="DJ19" s="582"/>
      <c r="DK19" s="582"/>
      <c r="DL19" s="582"/>
      <c r="DM19" s="582"/>
      <c r="DN19" s="582"/>
      <c r="DO19" s="582"/>
      <c r="DP19" s="583"/>
      <c r="DQ19" s="590" t="s">
        <v>112</v>
      </c>
      <c r="DR19" s="582"/>
      <c r="DS19" s="582"/>
      <c r="DT19" s="582"/>
      <c r="DU19" s="582"/>
      <c r="DV19" s="582"/>
      <c r="DW19" s="582"/>
      <c r="DX19" s="582"/>
      <c r="DY19" s="582"/>
      <c r="DZ19" s="582"/>
      <c r="EA19" s="582"/>
      <c r="EB19" s="582"/>
      <c r="EC19" s="591"/>
    </row>
    <row r="20" spans="2:133" ht="11.25" customHeight="1" x14ac:dyDescent="0.15">
      <c r="B20" s="578" t="s">
        <v>256</v>
      </c>
      <c r="C20" s="579"/>
      <c r="D20" s="579"/>
      <c r="E20" s="579"/>
      <c r="F20" s="579"/>
      <c r="G20" s="579"/>
      <c r="H20" s="579"/>
      <c r="I20" s="579"/>
      <c r="J20" s="579"/>
      <c r="K20" s="579"/>
      <c r="L20" s="579"/>
      <c r="M20" s="579"/>
      <c r="N20" s="579"/>
      <c r="O20" s="579"/>
      <c r="P20" s="579"/>
      <c r="Q20" s="580"/>
      <c r="R20" s="581">
        <v>18327930</v>
      </c>
      <c r="S20" s="582"/>
      <c r="T20" s="582"/>
      <c r="U20" s="582"/>
      <c r="V20" s="582"/>
      <c r="W20" s="582"/>
      <c r="X20" s="582"/>
      <c r="Y20" s="583"/>
      <c r="Z20" s="584">
        <v>55</v>
      </c>
      <c r="AA20" s="584"/>
      <c r="AB20" s="584"/>
      <c r="AC20" s="584"/>
      <c r="AD20" s="585">
        <v>17116207</v>
      </c>
      <c r="AE20" s="585"/>
      <c r="AF20" s="585"/>
      <c r="AG20" s="585"/>
      <c r="AH20" s="585"/>
      <c r="AI20" s="585"/>
      <c r="AJ20" s="585"/>
      <c r="AK20" s="585"/>
      <c r="AL20" s="586">
        <v>99.7</v>
      </c>
      <c r="AM20" s="587"/>
      <c r="AN20" s="587"/>
      <c r="AO20" s="588"/>
      <c r="AP20" s="578" t="s">
        <v>257</v>
      </c>
      <c r="AQ20" s="579"/>
      <c r="AR20" s="579"/>
      <c r="AS20" s="579"/>
      <c r="AT20" s="579"/>
      <c r="AU20" s="579"/>
      <c r="AV20" s="579"/>
      <c r="AW20" s="579"/>
      <c r="AX20" s="579"/>
      <c r="AY20" s="579"/>
      <c r="AZ20" s="579"/>
      <c r="BA20" s="579"/>
      <c r="BB20" s="579"/>
      <c r="BC20" s="579"/>
      <c r="BD20" s="579"/>
      <c r="BE20" s="579"/>
      <c r="BF20" s="580"/>
      <c r="BG20" s="581">
        <v>258628</v>
      </c>
      <c r="BH20" s="582"/>
      <c r="BI20" s="582"/>
      <c r="BJ20" s="582"/>
      <c r="BK20" s="582"/>
      <c r="BL20" s="582"/>
      <c r="BM20" s="582"/>
      <c r="BN20" s="583"/>
      <c r="BO20" s="584">
        <v>3.5</v>
      </c>
      <c r="BP20" s="584"/>
      <c r="BQ20" s="584"/>
      <c r="BR20" s="584"/>
      <c r="BS20" s="590" t="s">
        <v>112</v>
      </c>
      <c r="BT20" s="582"/>
      <c r="BU20" s="582"/>
      <c r="BV20" s="582"/>
      <c r="BW20" s="582"/>
      <c r="BX20" s="582"/>
      <c r="BY20" s="582"/>
      <c r="BZ20" s="582"/>
      <c r="CA20" s="582"/>
      <c r="CB20" s="591"/>
      <c r="CD20" s="578" t="s">
        <v>258</v>
      </c>
      <c r="CE20" s="579"/>
      <c r="CF20" s="579"/>
      <c r="CG20" s="579"/>
      <c r="CH20" s="579"/>
      <c r="CI20" s="579"/>
      <c r="CJ20" s="579"/>
      <c r="CK20" s="579"/>
      <c r="CL20" s="579"/>
      <c r="CM20" s="579"/>
      <c r="CN20" s="579"/>
      <c r="CO20" s="579"/>
      <c r="CP20" s="579"/>
      <c r="CQ20" s="580"/>
      <c r="CR20" s="581">
        <v>31691129</v>
      </c>
      <c r="CS20" s="582"/>
      <c r="CT20" s="582"/>
      <c r="CU20" s="582"/>
      <c r="CV20" s="582"/>
      <c r="CW20" s="582"/>
      <c r="CX20" s="582"/>
      <c r="CY20" s="583"/>
      <c r="CZ20" s="584">
        <v>100</v>
      </c>
      <c r="DA20" s="584"/>
      <c r="DB20" s="584"/>
      <c r="DC20" s="584"/>
      <c r="DD20" s="590">
        <v>3196926</v>
      </c>
      <c r="DE20" s="582"/>
      <c r="DF20" s="582"/>
      <c r="DG20" s="582"/>
      <c r="DH20" s="582"/>
      <c r="DI20" s="582"/>
      <c r="DJ20" s="582"/>
      <c r="DK20" s="582"/>
      <c r="DL20" s="582"/>
      <c r="DM20" s="582"/>
      <c r="DN20" s="582"/>
      <c r="DO20" s="582"/>
      <c r="DP20" s="583"/>
      <c r="DQ20" s="590">
        <v>20304230</v>
      </c>
      <c r="DR20" s="582"/>
      <c r="DS20" s="582"/>
      <c r="DT20" s="582"/>
      <c r="DU20" s="582"/>
      <c r="DV20" s="582"/>
      <c r="DW20" s="582"/>
      <c r="DX20" s="582"/>
      <c r="DY20" s="582"/>
      <c r="DZ20" s="582"/>
      <c r="EA20" s="582"/>
      <c r="EB20" s="582"/>
      <c r="EC20" s="591"/>
    </row>
    <row r="21" spans="2:133" ht="11.25" customHeight="1" x14ac:dyDescent="0.15">
      <c r="B21" s="578" t="s">
        <v>259</v>
      </c>
      <c r="C21" s="579"/>
      <c r="D21" s="579"/>
      <c r="E21" s="579"/>
      <c r="F21" s="579"/>
      <c r="G21" s="579"/>
      <c r="H21" s="579"/>
      <c r="I21" s="579"/>
      <c r="J21" s="579"/>
      <c r="K21" s="579"/>
      <c r="L21" s="579"/>
      <c r="M21" s="579"/>
      <c r="N21" s="579"/>
      <c r="O21" s="579"/>
      <c r="P21" s="579"/>
      <c r="Q21" s="580"/>
      <c r="R21" s="581">
        <v>10193</v>
      </c>
      <c r="S21" s="582"/>
      <c r="T21" s="582"/>
      <c r="U21" s="582"/>
      <c r="V21" s="582"/>
      <c r="W21" s="582"/>
      <c r="X21" s="582"/>
      <c r="Y21" s="583"/>
      <c r="Z21" s="584">
        <v>0</v>
      </c>
      <c r="AA21" s="584"/>
      <c r="AB21" s="584"/>
      <c r="AC21" s="584"/>
      <c r="AD21" s="585">
        <v>10193</v>
      </c>
      <c r="AE21" s="585"/>
      <c r="AF21" s="585"/>
      <c r="AG21" s="585"/>
      <c r="AH21" s="585"/>
      <c r="AI21" s="585"/>
      <c r="AJ21" s="585"/>
      <c r="AK21" s="585"/>
      <c r="AL21" s="586">
        <v>0.1</v>
      </c>
      <c r="AM21" s="587"/>
      <c r="AN21" s="587"/>
      <c r="AO21" s="588"/>
      <c r="AP21" s="578" t="s">
        <v>260</v>
      </c>
      <c r="AQ21" s="592"/>
      <c r="AR21" s="592"/>
      <c r="AS21" s="592"/>
      <c r="AT21" s="592"/>
      <c r="AU21" s="592"/>
      <c r="AV21" s="592"/>
      <c r="AW21" s="592"/>
      <c r="AX21" s="592"/>
      <c r="AY21" s="592"/>
      <c r="AZ21" s="592"/>
      <c r="BA21" s="592"/>
      <c r="BB21" s="592"/>
      <c r="BC21" s="592"/>
      <c r="BD21" s="592"/>
      <c r="BE21" s="592"/>
      <c r="BF21" s="593"/>
      <c r="BG21" s="581">
        <v>8927</v>
      </c>
      <c r="BH21" s="582"/>
      <c r="BI21" s="582"/>
      <c r="BJ21" s="582"/>
      <c r="BK21" s="582"/>
      <c r="BL21" s="582"/>
      <c r="BM21" s="582"/>
      <c r="BN21" s="583"/>
      <c r="BO21" s="584">
        <v>0.1</v>
      </c>
      <c r="BP21" s="584"/>
      <c r="BQ21" s="584"/>
      <c r="BR21" s="584"/>
      <c r="BS21" s="590" t="s">
        <v>112</v>
      </c>
      <c r="BT21" s="582"/>
      <c r="BU21" s="582"/>
      <c r="BV21" s="582"/>
      <c r="BW21" s="582"/>
      <c r="BX21" s="582"/>
      <c r="BY21" s="582"/>
      <c r="BZ21" s="582"/>
      <c r="CA21" s="582"/>
      <c r="CB21" s="591"/>
      <c r="CD21" s="596"/>
      <c r="CE21" s="597"/>
      <c r="CF21" s="597"/>
      <c r="CG21" s="597"/>
      <c r="CH21" s="597"/>
      <c r="CI21" s="597"/>
      <c r="CJ21" s="597"/>
      <c r="CK21" s="597"/>
      <c r="CL21" s="597"/>
      <c r="CM21" s="597"/>
      <c r="CN21" s="597"/>
      <c r="CO21" s="597"/>
      <c r="CP21" s="597"/>
      <c r="CQ21" s="598"/>
      <c r="CR21" s="581"/>
      <c r="CS21" s="582"/>
      <c r="CT21" s="582"/>
      <c r="CU21" s="582"/>
      <c r="CV21" s="582"/>
      <c r="CW21" s="582"/>
      <c r="CX21" s="582"/>
      <c r="CY21" s="583"/>
      <c r="CZ21" s="584"/>
      <c r="DA21" s="584"/>
      <c r="DB21" s="584"/>
      <c r="DC21" s="584"/>
      <c r="DD21" s="590"/>
      <c r="DE21" s="582"/>
      <c r="DF21" s="582"/>
      <c r="DG21" s="582"/>
      <c r="DH21" s="582"/>
      <c r="DI21" s="582"/>
      <c r="DJ21" s="582"/>
      <c r="DK21" s="582"/>
      <c r="DL21" s="582"/>
      <c r="DM21" s="582"/>
      <c r="DN21" s="582"/>
      <c r="DO21" s="582"/>
      <c r="DP21" s="583"/>
      <c r="DQ21" s="590"/>
      <c r="DR21" s="582"/>
      <c r="DS21" s="582"/>
      <c r="DT21" s="582"/>
      <c r="DU21" s="582"/>
      <c r="DV21" s="582"/>
      <c r="DW21" s="582"/>
      <c r="DX21" s="582"/>
      <c r="DY21" s="582"/>
      <c r="DZ21" s="582"/>
      <c r="EA21" s="582"/>
      <c r="EB21" s="582"/>
      <c r="EC21" s="591"/>
    </row>
    <row r="22" spans="2:133" ht="11.25" customHeight="1" x14ac:dyDescent="0.15">
      <c r="B22" s="578" t="s">
        <v>261</v>
      </c>
      <c r="C22" s="579"/>
      <c r="D22" s="579"/>
      <c r="E22" s="579"/>
      <c r="F22" s="579"/>
      <c r="G22" s="579"/>
      <c r="H22" s="579"/>
      <c r="I22" s="579"/>
      <c r="J22" s="579"/>
      <c r="K22" s="579"/>
      <c r="L22" s="579"/>
      <c r="M22" s="579"/>
      <c r="N22" s="579"/>
      <c r="O22" s="579"/>
      <c r="P22" s="579"/>
      <c r="Q22" s="580"/>
      <c r="R22" s="581">
        <v>147830</v>
      </c>
      <c r="S22" s="582"/>
      <c r="T22" s="582"/>
      <c r="U22" s="582"/>
      <c r="V22" s="582"/>
      <c r="W22" s="582"/>
      <c r="X22" s="582"/>
      <c r="Y22" s="583"/>
      <c r="Z22" s="584">
        <v>0.4</v>
      </c>
      <c r="AA22" s="584"/>
      <c r="AB22" s="584"/>
      <c r="AC22" s="584"/>
      <c r="AD22" s="585" t="s">
        <v>112</v>
      </c>
      <c r="AE22" s="585"/>
      <c r="AF22" s="585"/>
      <c r="AG22" s="585"/>
      <c r="AH22" s="585"/>
      <c r="AI22" s="585"/>
      <c r="AJ22" s="585"/>
      <c r="AK22" s="585"/>
      <c r="AL22" s="586" t="s">
        <v>112</v>
      </c>
      <c r="AM22" s="587"/>
      <c r="AN22" s="587"/>
      <c r="AO22" s="588"/>
      <c r="AP22" s="578" t="s">
        <v>262</v>
      </c>
      <c r="AQ22" s="592"/>
      <c r="AR22" s="592"/>
      <c r="AS22" s="592"/>
      <c r="AT22" s="592"/>
      <c r="AU22" s="592"/>
      <c r="AV22" s="592"/>
      <c r="AW22" s="592"/>
      <c r="AX22" s="592"/>
      <c r="AY22" s="592"/>
      <c r="AZ22" s="592"/>
      <c r="BA22" s="592"/>
      <c r="BB22" s="592"/>
      <c r="BC22" s="592"/>
      <c r="BD22" s="592"/>
      <c r="BE22" s="592"/>
      <c r="BF22" s="593"/>
      <c r="BG22" s="581" t="s">
        <v>112</v>
      </c>
      <c r="BH22" s="582"/>
      <c r="BI22" s="582"/>
      <c r="BJ22" s="582"/>
      <c r="BK22" s="582"/>
      <c r="BL22" s="582"/>
      <c r="BM22" s="582"/>
      <c r="BN22" s="583"/>
      <c r="BO22" s="584" t="s">
        <v>112</v>
      </c>
      <c r="BP22" s="584"/>
      <c r="BQ22" s="584"/>
      <c r="BR22" s="584"/>
      <c r="BS22" s="590" t="s">
        <v>112</v>
      </c>
      <c r="BT22" s="582"/>
      <c r="BU22" s="582"/>
      <c r="BV22" s="582"/>
      <c r="BW22" s="582"/>
      <c r="BX22" s="582"/>
      <c r="BY22" s="582"/>
      <c r="BZ22" s="582"/>
      <c r="CA22" s="582"/>
      <c r="CB22" s="591"/>
      <c r="CD22" s="563" t="s">
        <v>263</v>
      </c>
      <c r="CE22" s="564"/>
      <c r="CF22" s="564"/>
      <c r="CG22" s="564"/>
      <c r="CH22" s="564"/>
      <c r="CI22" s="564"/>
      <c r="CJ22" s="564"/>
      <c r="CK22" s="564"/>
      <c r="CL22" s="564"/>
      <c r="CM22" s="564"/>
      <c r="CN22" s="564"/>
      <c r="CO22" s="564"/>
      <c r="CP22" s="564"/>
      <c r="CQ22" s="564"/>
      <c r="CR22" s="564"/>
      <c r="CS22" s="564"/>
      <c r="CT22" s="564"/>
      <c r="CU22" s="564"/>
      <c r="CV22" s="564"/>
      <c r="CW22" s="564"/>
      <c r="CX22" s="564"/>
      <c r="CY22" s="564"/>
      <c r="CZ22" s="564"/>
      <c r="DA22" s="564"/>
      <c r="DB22" s="564"/>
      <c r="DC22" s="564"/>
      <c r="DD22" s="564"/>
      <c r="DE22" s="564"/>
      <c r="DF22" s="564"/>
      <c r="DG22" s="564"/>
      <c r="DH22" s="564"/>
      <c r="DI22" s="564"/>
      <c r="DJ22" s="564"/>
      <c r="DK22" s="564"/>
      <c r="DL22" s="564"/>
      <c r="DM22" s="564"/>
      <c r="DN22" s="564"/>
      <c r="DO22" s="564"/>
      <c r="DP22" s="564"/>
      <c r="DQ22" s="564"/>
      <c r="DR22" s="564"/>
      <c r="DS22" s="564"/>
      <c r="DT22" s="564"/>
      <c r="DU22" s="564"/>
      <c r="DV22" s="564"/>
      <c r="DW22" s="564"/>
      <c r="DX22" s="564"/>
      <c r="DY22" s="564"/>
      <c r="DZ22" s="564"/>
      <c r="EA22" s="564"/>
      <c r="EB22" s="564"/>
      <c r="EC22" s="565"/>
    </row>
    <row r="23" spans="2:133" ht="11.25" customHeight="1" x14ac:dyDescent="0.15">
      <c r="B23" s="578" t="s">
        <v>264</v>
      </c>
      <c r="C23" s="579"/>
      <c r="D23" s="579"/>
      <c r="E23" s="579"/>
      <c r="F23" s="579"/>
      <c r="G23" s="579"/>
      <c r="H23" s="579"/>
      <c r="I23" s="579"/>
      <c r="J23" s="579"/>
      <c r="K23" s="579"/>
      <c r="L23" s="579"/>
      <c r="M23" s="579"/>
      <c r="N23" s="579"/>
      <c r="O23" s="579"/>
      <c r="P23" s="579"/>
      <c r="Q23" s="580"/>
      <c r="R23" s="581">
        <v>362342</v>
      </c>
      <c r="S23" s="582"/>
      <c r="T23" s="582"/>
      <c r="U23" s="582"/>
      <c r="V23" s="582"/>
      <c r="W23" s="582"/>
      <c r="X23" s="582"/>
      <c r="Y23" s="583"/>
      <c r="Z23" s="584">
        <v>1.1000000000000001</v>
      </c>
      <c r="AA23" s="584"/>
      <c r="AB23" s="584"/>
      <c r="AC23" s="584"/>
      <c r="AD23" s="585">
        <v>25188</v>
      </c>
      <c r="AE23" s="585"/>
      <c r="AF23" s="585"/>
      <c r="AG23" s="585"/>
      <c r="AH23" s="585"/>
      <c r="AI23" s="585"/>
      <c r="AJ23" s="585"/>
      <c r="AK23" s="585"/>
      <c r="AL23" s="586">
        <v>0.1</v>
      </c>
      <c r="AM23" s="587"/>
      <c r="AN23" s="587"/>
      <c r="AO23" s="588"/>
      <c r="AP23" s="578" t="s">
        <v>265</v>
      </c>
      <c r="AQ23" s="592"/>
      <c r="AR23" s="592"/>
      <c r="AS23" s="592"/>
      <c r="AT23" s="592"/>
      <c r="AU23" s="592"/>
      <c r="AV23" s="592"/>
      <c r="AW23" s="592"/>
      <c r="AX23" s="592"/>
      <c r="AY23" s="592"/>
      <c r="AZ23" s="592"/>
      <c r="BA23" s="592"/>
      <c r="BB23" s="592"/>
      <c r="BC23" s="592"/>
      <c r="BD23" s="592"/>
      <c r="BE23" s="592"/>
      <c r="BF23" s="593"/>
      <c r="BG23" s="581">
        <v>249701</v>
      </c>
      <c r="BH23" s="582"/>
      <c r="BI23" s="582"/>
      <c r="BJ23" s="582"/>
      <c r="BK23" s="582"/>
      <c r="BL23" s="582"/>
      <c r="BM23" s="582"/>
      <c r="BN23" s="583"/>
      <c r="BO23" s="584">
        <v>3.4</v>
      </c>
      <c r="BP23" s="584"/>
      <c r="BQ23" s="584"/>
      <c r="BR23" s="584"/>
      <c r="BS23" s="590" t="s">
        <v>112</v>
      </c>
      <c r="BT23" s="582"/>
      <c r="BU23" s="582"/>
      <c r="BV23" s="582"/>
      <c r="BW23" s="582"/>
      <c r="BX23" s="582"/>
      <c r="BY23" s="582"/>
      <c r="BZ23" s="582"/>
      <c r="CA23" s="582"/>
      <c r="CB23" s="591"/>
      <c r="CD23" s="563" t="s">
        <v>204</v>
      </c>
      <c r="CE23" s="564"/>
      <c r="CF23" s="564"/>
      <c r="CG23" s="564"/>
      <c r="CH23" s="564"/>
      <c r="CI23" s="564"/>
      <c r="CJ23" s="564"/>
      <c r="CK23" s="564"/>
      <c r="CL23" s="564"/>
      <c r="CM23" s="564"/>
      <c r="CN23" s="564"/>
      <c r="CO23" s="564"/>
      <c r="CP23" s="564"/>
      <c r="CQ23" s="565"/>
      <c r="CR23" s="563" t="s">
        <v>266</v>
      </c>
      <c r="CS23" s="564"/>
      <c r="CT23" s="564"/>
      <c r="CU23" s="564"/>
      <c r="CV23" s="564"/>
      <c r="CW23" s="564"/>
      <c r="CX23" s="564"/>
      <c r="CY23" s="565"/>
      <c r="CZ23" s="563" t="s">
        <v>267</v>
      </c>
      <c r="DA23" s="564"/>
      <c r="DB23" s="564"/>
      <c r="DC23" s="565"/>
      <c r="DD23" s="563" t="s">
        <v>268</v>
      </c>
      <c r="DE23" s="564"/>
      <c r="DF23" s="564"/>
      <c r="DG23" s="564"/>
      <c r="DH23" s="564"/>
      <c r="DI23" s="564"/>
      <c r="DJ23" s="564"/>
      <c r="DK23" s="565"/>
      <c r="DL23" s="599" t="s">
        <v>269</v>
      </c>
      <c r="DM23" s="600"/>
      <c r="DN23" s="600"/>
      <c r="DO23" s="600"/>
      <c r="DP23" s="600"/>
      <c r="DQ23" s="600"/>
      <c r="DR23" s="600"/>
      <c r="DS23" s="600"/>
      <c r="DT23" s="600"/>
      <c r="DU23" s="600"/>
      <c r="DV23" s="601"/>
      <c r="DW23" s="563" t="s">
        <v>270</v>
      </c>
      <c r="DX23" s="564"/>
      <c r="DY23" s="564"/>
      <c r="DZ23" s="564"/>
      <c r="EA23" s="564"/>
      <c r="EB23" s="564"/>
      <c r="EC23" s="565"/>
    </row>
    <row r="24" spans="2:133" ht="11.25" customHeight="1" x14ac:dyDescent="0.15">
      <c r="B24" s="578" t="s">
        <v>271</v>
      </c>
      <c r="C24" s="579"/>
      <c r="D24" s="579"/>
      <c r="E24" s="579"/>
      <c r="F24" s="579"/>
      <c r="G24" s="579"/>
      <c r="H24" s="579"/>
      <c r="I24" s="579"/>
      <c r="J24" s="579"/>
      <c r="K24" s="579"/>
      <c r="L24" s="579"/>
      <c r="M24" s="579"/>
      <c r="N24" s="579"/>
      <c r="O24" s="579"/>
      <c r="P24" s="579"/>
      <c r="Q24" s="580"/>
      <c r="R24" s="581">
        <v>292282</v>
      </c>
      <c r="S24" s="582"/>
      <c r="T24" s="582"/>
      <c r="U24" s="582"/>
      <c r="V24" s="582"/>
      <c r="W24" s="582"/>
      <c r="X24" s="582"/>
      <c r="Y24" s="583"/>
      <c r="Z24" s="584">
        <v>0.9</v>
      </c>
      <c r="AA24" s="584"/>
      <c r="AB24" s="584"/>
      <c r="AC24" s="584"/>
      <c r="AD24" s="585" t="s">
        <v>112</v>
      </c>
      <c r="AE24" s="585"/>
      <c r="AF24" s="585"/>
      <c r="AG24" s="585"/>
      <c r="AH24" s="585"/>
      <c r="AI24" s="585"/>
      <c r="AJ24" s="585"/>
      <c r="AK24" s="585"/>
      <c r="AL24" s="586" t="s">
        <v>112</v>
      </c>
      <c r="AM24" s="587"/>
      <c r="AN24" s="587"/>
      <c r="AO24" s="588"/>
      <c r="AP24" s="578" t="s">
        <v>272</v>
      </c>
      <c r="AQ24" s="592"/>
      <c r="AR24" s="592"/>
      <c r="AS24" s="592"/>
      <c r="AT24" s="592"/>
      <c r="AU24" s="592"/>
      <c r="AV24" s="592"/>
      <c r="AW24" s="592"/>
      <c r="AX24" s="592"/>
      <c r="AY24" s="592"/>
      <c r="AZ24" s="592"/>
      <c r="BA24" s="592"/>
      <c r="BB24" s="592"/>
      <c r="BC24" s="592"/>
      <c r="BD24" s="592"/>
      <c r="BE24" s="592"/>
      <c r="BF24" s="593"/>
      <c r="BG24" s="581" t="s">
        <v>112</v>
      </c>
      <c r="BH24" s="582"/>
      <c r="BI24" s="582"/>
      <c r="BJ24" s="582"/>
      <c r="BK24" s="582"/>
      <c r="BL24" s="582"/>
      <c r="BM24" s="582"/>
      <c r="BN24" s="583"/>
      <c r="BO24" s="584" t="s">
        <v>112</v>
      </c>
      <c r="BP24" s="584"/>
      <c r="BQ24" s="584"/>
      <c r="BR24" s="584"/>
      <c r="BS24" s="590" t="s">
        <v>112</v>
      </c>
      <c r="BT24" s="582"/>
      <c r="BU24" s="582"/>
      <c r="BV24" s="582"/>
      <c r="BW24" s="582"/>
      <c r="BX24" s="582"/>
      <c r="BY24" s="582"/>
      <c r="BZ24" s="582"/>
      <c r="CA24" s="582"/>
      <c r="CB24" s="591"/>
      <c r="CD24" s="567" t="s">
        <v>273</v>
      </c>
      <c r="CE24" s="568"/>
      <c r="CF24" s="568"/>
      <c r="CG24" s="568"/>
      <c r="CH24" s="568"/>
      <c r="CI24" s="568"/>
      <c r="CJ24" s="568"/>
      <c r="CK24" s="568"/>
      <c r="CL24" s="568"/>
      <c r="CM24" s="568"/>
      <c r="CN24" s="568"/>
      <c r="CO24" s="568"/>
      <c r="CP24" s="568"/>
      <c r="CQ24" s="569"/>
      <c r="CR24" s="570">
        <v>13450180</v>
      </c>
      <c r="CS24" s="571"/>
      <c r="CT24" s="571"/>
      <c r="CU24" s="571"/>
      <c r="CV24" s="571"/>
      <c r="CW24" s="571"/>
      <c r="CX24" s="571"/>
      <c r="CY24" s="572"/>
      <c r="CZ24" s="603">
        <v>42.4</v>
      </c>
      <c r="DA24" s="604"/>
      <c r="DB24" s="604"/>
      <c r="DC24" s="605"/>
      <c r="DD24" s="602">
        <v>9086830</v>
      </c>
      <c r="DE24" s="571"/>
      <c r="DF24" s="571"/>
      <c r="DG24" s="571"/>
      <c r="DH24" s="571"/>
      <c r="DI24" s="571"/>
      <c r="DJ24" s="571"/>
      <c r="DK24" s="572"/>
      <c r="DL24" s="602">
        <v>9043298</v>
      </c>
      <c r="DM24" s="571"/>
      <c r="DN24" s="571"/>
      <c r="DO24" s="571"/>
      <c r="DP24" s="571"/>
      <c r="DQ24" s="571"/>
      <c r="DR24" s="571"/>
      <c r="DS24" s="571"/>
      <c r="DT24" s="571"/>
      <c r="DU24" s="571"/>
      <c r="DV24" s="572"/>
      <c r="DW24" s="575">
        <v>50.1</v>
      </c>
      <c r="DX24" s="576"/>
      <c r="DY24" s="576"/>
      <c r="DZ24" s="576"/>
      <c r="EA24" s="576"/>
      <c r="EB24" s="576"/>
      <c r="EC24" s="577"/>
    </row>
    <row r="25" spans="2:133" ht="11.25" customHeight="1" x14ac:dyDescent="0.15">
      <c r="B25" s="578" t="s">
        <v>274</v>
      </c>
      <c r="C25" s="579"/>
      <c r="D25" s="579"/>
      <c r="E25" s="579"/>
      <c r="F25" s="579"/>
      <c r="G25" s="579"/>
      <c r="H25" s="579"/>
      <c r="I25" s="579"/>
      <c r="J25" s="579"/>
      <c r="K25" s="579"/>
      <c r="L25" s="579"/>
      <c r="M25" s="579"/>
      <c r="N25" s="579"/>
      <c r="O25" s="579"/>
      <c r="P25" s="579"/>
      <c r="Q25" s="580"/>
      <c r="R25" s="581">
        <v>3045639</v>
      </c>
      <c r="S25" s="582"/>
      <c r="T25" s="582"/>
      <c r="U25" s="582"/>
      <c r="V25" s="582"/>
      <c r="W25" s="582"/>
      <c r="X25" s="582"/>
      <c r="Y25" s="583"/>
      <c r="Z25" s="584">
        <v>9.1</v>
      </c>
      <c r="AA25" s="584"/>
      <c r="AB25" s="584"/>
      <c r="AC25" s="584"/>
      <c r="AD25" s="585" t="s">
        <v>112</v>
      </c>
      <c r="AE25" s="585"/>
      <c r="AF25" s="585"/>
      <c r="AG25" s="585"/>
      <c r="AH25" s="585"/>
      <c r="AI25" s="585"/>
      <c r="AJ25" s="585"/>
      <c r="AK25" s="585"/>
      <c r="AL25" s="586" t="s">
        <v>112</v>
      </c>
      <c r="AM25" s="587"/>
      <c r="AN25" s="587"/>
      <c r="AO25" s="588"/>
      <c r="AP25" s="578" t="s">
        <v>275</v>
      </c>
      <c r="AQ25" s="592"/>
      <c r="AR25" s="592"/>
      <c r="AS25" s="592"/>
      <c r="AT25" s="592"/>
      <c r="AU25" s="592"/>
      <c r="AV25" s="592"/>
      <c r="AW25" s="592"/>
      <c r="AX25" s="592"/>
      <c r="AY25" s="592"/>
      <c r="AZ25" s="592"/>
      <c r="BA25" s="592"/>
      <c r="BB25" s="592"/>
      <c r="BC25" s="592"/>
      <c r="BD25" s="592"/>
      <c r="BE25" s="592"/>
      <c r="BF25" s="593"/>
      <c r="BG25" s="581" t="s">
        <v>112</v>
      </c>
      <c r="BH25" s="582"/>
      <c r="BI25" s="582"/>
      <c r="BJ25" s="582"/>
      <c r="BK25" s="582"/>
      <c r="BL25" s="582"/>
      <c r="BM25" s="582"/>
      <c r="BN25" s="583"/>
      <c r="BO25" s="584" t="s">
        <v>112</v>
      </c>
      <c r="BP25" s="584"/>
      <c r="BQ25" s="584"/>
      <c r="BR25" s="584"/>
      <c r="BS25" s="590" t="s">
        <v>112</v>
      </c>
      <c r="BT25" s="582"/>
      <c r="BU25" s="582"/>
      <c r="BV25" s="582"/>
      <c r="BW25" s="582"/>
      <c r="BX25" s="582"/>
      <c r="BY25" s="582"/>
      <c r="BZ25" s="582"/>
      <c r="CA25" s="582"/>
      <c r="CB25" s="591"/>
      <c r="CD25" s="578" t="s">
        <v>276</v>
      </c>
      <c r="CE25" s="579"/>
      <c r="CF25" s="579"/>
      <c r="CG25" s="579"/>
      <c r="CH25" s="579"/>
      <c r="CI25" s="579"/>
      <c r="CJ25" s="579"/>
      <c r="CK25" s="579"/>
      <c r="CL25" s="579"/>
      <c r="CM25" s="579"/>
      <c r="CN25" s="579"/>
      <c r="CO25" s="579"/>
      <c r="CP25" s="579"/>
      <c r="CQ25" s="580"/>
      <c r="CR25" s="581">
        <v>5475138</v>
      </c>
      <c r="CS25" s="594"/>
      <c r="CT25" s="594"/>
      <c r="CU25" s="594"/>
      <c r="CV25" s="594"/>
      <c r="CW25" s="594"/>
      <c r="CX25" s="594"/>
      <c r="CY25" s="595"/>
      <c r="CZ25" s="608">
        <v>17.3</v>
      </c>
      <c r="DA25" s="609"/>
      <c r="DB25" s="609"/>
      <c r="DC25" s="610"/>
      <c r="DD25" s="590">
        <v>4600971</v>
      </c>
      <c r="DE25" s="594"/>
      <c r="DF25" s="594"/>
      <c r="DG25" s="594"/>
      <c r="DH25" s="594"/>
      <c r="DI25" s="594"/>
      <c r="DJ25" s="594"/>
      <c r="DK25" s="595"/>
      <c r="DL25" s="590">
        <v>4597854</v>
      </c>
      <c r="DM25" s="594"/>
      <c r="DN25" s="594"/>
      <c r="DO25" s="594"/>
      <c r="DP25" s="594"/>
      <c r="DQ25" s="594"/>
      <c r="DR25" s="594"/>
      <c r="DS25" s="594"/>
      <c r="DT25" s="594"/>
      <c r="DU25" s="594"/>
      <c r="DV25" s="595"/>
      <c r="DW25" s="586">
        <v>25.5</v>
      </c>
      <c r="DX25" s="606"/>
      <c r="DY25" s="606"/>
      <c r="DZ25" s="606"/>
      <c r="EA25" s="606"/>
      <c r="EB25" s="606"/>
      <c r="EC25" s="607"/>
    </row>
    <row r="26" spans="2:133" ht="11.25" customHeight="1" x14ac:dyDescent="0.15">
      <c r="B26" s="611" t="s">
        <v>277</v>
      </c>
      <c r="C26" s="612"/>
      <c r="D26" s="612"/>
      <c r="E26" s="612"/>
      <c r="F26" s="612"/>
      <c r="G26" s="612"/>
      <c r="H26" s="612"/>
      <c r="I26" s="612"/>
      <c r="J26" s="612"/>
      <c r="K26" s="612"/>
      <c r="L26" s="612"/>
      <c r="M26" s="612"/>
      <c r="N26" s="612"/>
      <c r="O26" s="612"/>
      <c r="P26" s="612"/>
      <c r="Q26" s="613"/>
      <c r="R26" s="581" t="s">
        <v>112</v>
      </c>
      <c r="S26" s="582"/>
      <c r="T26" s="582"/>
      <c r="U26" s="582"/>
      <c r="V26" s="582"/>
      <c r="W26" s="582"/>
      <c r="X26" s="582"/>
      <c r="Y26" s="583"/>
      <c r="Z26" s="584" t="s">
        <v>112</v>
      </c>
      <c r="AA26" s="584"/>
      <c r="AB26" s="584"/>
      <c r="AC26" s="584"/>
      <c r="AD26" s="585" t="s">
        <v>112</v>
      </c>
      <c r="AE26" s="585"/>
      <c r="AF26" s="585"/>
      <c r="AG26" s="585"/>
      <c r="AH26" s="585"/>
      <c r="AI26" s="585"/>
      <c r="AJ26" s="585"/>
      <c r="AK26" s="585"/>
      <c r="AL26" s="586" t="s">
        <v>112</v>
      </c>
      <c r="AM26" s="587"/>
      <c r="AN26" s="587"/>
      <c r="AO26" s="588"/>
      <c r="AP26" s="578" t="s">
        <v>278</v>
      </c>
      <c r="AQ26" s="592"/>
      <c r="AR26" s="592"/>
      <c r="AS26" s="592"/>
      <c r="AT26" s="592"/>
      <c r="AU26" s="592"/>
      <c r="AV26" s="592"/>
      <c r="AW26" s="592"/>
      <c r="AX26" s="592"/>
      <c r="AY26" s="592"/>
      <c r="AZ26" s="592"/>
      <c r="BA26" s="592"/>
      <c r="BB26" s="592"/>
      <c r="BC26" s="592"/>
      <c r="BD26" s="592"/>
      <c r="BE26" s="592"/>
      <c r="BF26" s="593"/>
      <c r="BG26" s="581" t="s">
        <v>112</v>
      </c>
      <c r="BH26" s="582"/>
      <c r="BI26" s="582"/>
      <c r="BJ26" s="582"/>
      <c r="BK26" s="582"/>
      <c r="BL26" s="582"/>
      <c r="BM26" s="582"/>
      <c r="BN26" s="583"/>
      <c r="BO26" s="584" t="s">
        <v>112</v>
      </c>
      <c r="BP26" s="584"/>
      <c r="BQ26" s="584"/>
      <c r="BR26" s="584"/>
      <c r="BS26" s="590" t="s">
        <v>112</v>
      </c>
      <c r="BT26" s="582"/>
      <c r="BU26" s="582"/>
      <c r="BV26" s="582"/>
      <c r="BW26" s="582"/>
      <c r="BX26" s="582"/>
      <c r="BY26" s="582"/>
      <c r="BZ26" s="582"/>
      <c r="CA26" s="582"/>
      <c r="CB26" s="591"/>
      <c r="CD26" s="578" t="s">
        <v>279</v>
      </c>
      <c r="CE26" s="579"/>
      <c r="CF26" s="579"/>
      <c r="CG26" s="579"/>
      <c r="CH26" s="579"/>
      <c r="CI26" s="579"/>
      <c r="CJ26" s="579"/>
      <c r="CK26" s="579"/>
      <c r="CL26" s="579"/>
      <c r="CM26" s="579"/>
      <c r="CN26" s="579"/>
      <c r="CO26" s="579"/>
      <c r="CP26" s="579"/>
      <c r="CQ26" s="580"/>
      <c r="CR26" s="581">
        <v>3344465</v>
      </c>
      <c r="CS26" s="582"/>
      <c r="CT26" s="582"/>
      <c r="CU26" s="582"/>
      <c r="CV26" s="582"/>
      <c r="CW26" s="582"/>
      <c r="CX26" s="582"/>
      <c r="CY26" s="583"/>
      <c r="CZ26" s="608">
        <v>10.6</v>
      </c>
      <c r="DA26" s="609"/>
      <c r="DB26" s="609"/>
      <c r="DC26" s="610"/>
      <c r="DD26" s="590">
        <v>3040984</v>
      </c>
      <c r="DE26" s="582"/>
      <c r="DF26" s="582"/>
      <c r="DG26" s="582"/>
      <c r="DH26" s="582"/>
      <c r="DI26" s="582"/>
      <c r="DJ26" s="582"/>
      <c r="DK26" s="583"/>
      <c r="DL26" s="590" t="s">
        <v>216</v>
      </c>
      <c r="DM26" s="582"/>
      <c r="DN26" s="582"/>
      <c r="DO26" s="582"/>
      <c r="DP26" s="582"/>
      <c r="DQ26" s="582"/>
      <c r="DR26" s="582"/>
      <c r="DS26" s="582"/>
      <c r="DT26" s="582"/>
      <c r="DU26" s="582"/>
      <c r="DV26" s="583"/>
      <c r="DW26" s="586" t="s">
        <v>216</v>
      </c>
      <c r="DX26" s="606"/>
      <c r="DY26" s="606"/>
      <c r="DZ26" s="606"/>
      <c r="EA26" s="606"/>
      <c r="EB26" s="606"/>
      <c r="EC26" s="607"/>
    </row>
    <row r="27" spans="2:133" ht="11.25" customHeight="1" x14ac:dyDescent="0.15">
      <c r="B27" s="578" t="s">
        <v>280</v>
      </c>
      <c r="C27" s="579"/>
      <c r="D27" s="579"/>
      <c r="E27" s="579"/>
      <c r="F27" s="579"/>
      <c r="G27" s="579"/>
      <c r="H27" s="579"/>
      <c r="I27" s="579"/>
      <c r="J27" s="579"/>
      <c r="K27" s="579"/>
      <c r="L27" s="579"/>
      <c r="M27" s="579"/>
      <c r="N27" s="579"/>
      <c r="O27" s="579"/>
      <c r="P27" s="579"/>
      <c r="Q27" s="580"/>
      <c r="R27" s="581">
        <v>1792703</v>
      </c>
      <c r="S27" s="582"/>
      <c r="T27" s="582"/>
      <c r="U27" s="582"/>
      <c r="V27" s="582"/>
      <c r="W27" s="582"/>
      <c r="X27" s="582"/>
      <c r="Y27" s="583"/>
      <c r="Z27" s="584">
        <v>5.4</v>
      </c>
      <c r="AA27" s="584"/>
      <c r="AB27" s="584"/>
      <c r="AC27" s="584"/>
      <c r="AD27" s="585" t="s">
        <v>112</v>
      </c>
      <c r="AE27" s="585"/>
      <c r="AF27" s="585"/>
      <c r="AG27" s="585"/>
      <c r="AH27" s="585"/>
      <c r="AI27" s="585"/>
      <c r="AJ27" s="585"/>
      <c r="AK27" s="585"/>
      <c r="AL27" s="586" t="s">
        <v>112</v>
      </c>
      <c r="AM27" s="587"/>
      <c r="AN27" s="587"/>
      <c r="AO27" s="588"/>
      <c r="AP27" s="578" t="s">
        <v>281</v>
      </c>
      <c r="AQ27" s="579"/>
      <c r="AR27" s="579"/>
      <c r="AS27" s="579"/>
      <c r="AT27" s="579"/>
      <c r="AU27" s="579"/>
      <c r="AV27" s="579"/>
      <c r="AW27" s="579"/>
      <c r="AX27" s="579"/>
      <c r="AY27" s="579"/>
      <c r="AZ27" s="579"/>
      <c r="BA27" s="579"/>
      <c r="BB27" s="579"/>
      <c r="BC27" s="579"/>
      <c r="BD27" s="579"/>
      <c r="BE27" s="579"/>
      <c r="BF27" s="580"/>
      <c r="BG27" s="581">
        <v>7440588</v>
      </c>
      <c r="BH27" s="582"/>
      <c r="BI27" s="582"/>
      <c r="BJ27" s="582"/>
      <c r="BK27" s="582"/>
      <c r="BL27" s="582"/>
      <c r="BM27" s="582"/>
      <c r="BN27" s="583"/>
      <c r="BO27" s="584">
        <v>100</v>
      </c>
      <c r="BP27" s="584"/>
      <c r="BQ27" s="584"/>
      <c r="BR27" s="584"/>
      <c r="BS27" s="590">
        <v>31220</v>
      </c>
      <c r="BT27" s="582"/>
      <c r="BU27" s="582"/>
      <c r="BV27" s="582"/>
      <c r="BW27" s="582"/>
      <c r="BX27" s="582"/>
      <c r="BY27" s="582"/>
      <c r="BZ27" s="582"/>
      <c r="CA27" s="582"/>
      <c r="CB27" s="591"/>
      <c r="CD27" s="578" t="s">
        <v>282</v>
      </c>
      <c r="CE27" s="579"/>
      <c r="CF27" s="579"/>
      <c r="CG27" s="579"/>
      <c r="CH27" s="579"/>
      <c r="CI27" s="579"/>
      <c r="CJ27" s="579"/>
      <c r="CK27" s="579"/>
      <c r="CL27" s="579"/>
      <c r="CM27" s="579"/>
      <c r="CN27" s="579"/>
      <c r="CO27" s="579"/>
      <c r="CP27" s="579"/>
      <c r="CQ27" s="580"/>
      <c r="CR27" s="581">
        <v>5105980</v>
      </c>
      <c r="CS27" s="594"/>
      <c r="CT27" s="594"/>
      <c r="CU27" s="594"/>
      <c r="CV27" s="594"/>
      <c r="CW27" s="594"/>
      <c r="CX27" s="594"/>
      <c r="CY27" s="595"/>
      <c r="CZ27" s="608">
        <v>16.100000000000001</v>
      </c>
      <c r="DA27" s="609"/>
      <c r="DB27" s="609"/>
      <c r="DC27" s="610"/>
      <c r="DD27" s="590">
        <v>1624398</v>
      </c>
      <c r="DE27" s="594"/>
      <c r="DF27" s="594"/>
      <c r="DG27" s="594"/>
      <c r="DH27" s="594"/>
      <c r="DI27" s="594"/>
      <c r="DJ27" s="594"/>
      <c r="DK27" s="595"/>
      <c r="DL27" s="590">
        <v>1583983</v>
      </c>
      <c r="DM27" s="594"/>
      <c r="DN27" s="594"/>
      <c r="DO27" s="594"/>
      <c r="DP27" s="594"/>
      <c r="DQ27" s="594"/>
      <c r="DR27" s="594"/>
      <c r="DS27" s="594"/>
      <c r="DT27" s="594"/>
      <c r="DU27" s="594"/>
      <c r="DV27" s="595"/>
      <c r="DW27" s="586">
        <v>8.8000000000000007</v>
      </c>
      <c r="DX27" s="606"/>
      <c r="DY27" s="606"/>
      <c r="DZ27" s="606"/>
      <c r="EA27" s="606"/>
      <c r="EB27" s="606"/>
      <c r="EC27" s="607"/>
    </row>
    <row r="28" spans="2:133" ht="11.25" customHeight="1" x14ac:dyDescent="0.15">
      <c r="B28" s="578" t="s">
        <v>283</v>
      </c>
      <c r="C28" s="579"/>
      <c r="D28" s="579"/>
      <c r="E28" s="579"/>
      <c r="F28" s="579"/>
      <c r="G28" s="579"/>
      <c r="H28" s="579"/>
      <c r="I28" s="579"/>
      <c r="J28" s="579"/>
      <c r="K28" s="579"/>
      <c r="L28" s="579"/>
      <c r="M28" s="579"/>
      <c r="N28" s="579"/>
      <c r="O28" s="579"/>
      <c r="P28" s="579"/>
      <c r="Q28" s="580"/>
      <c r="R28" s="581">
        <v>48410</v>
      </c>
      <c r="S28" s="582"/>
      <c r="T28" s="582"/>
      <c r="U28" s="582"/>
      <c r="V28" s="582"/>
      <c r="W28" s="582"/>
      <c r="X28" s="582"/>
      <c r="Y28" s="583"/>
      <c r="Z28" s="584">
        <v>0.1</v>
      </c>
      <c r="AA28" s="584"/>
      <c r="AB28" s="584"/>
      <c r="AC28" s="584"/>
      <c r="AD28" s="585">
        <v>9184</v>
      </c>
      <c r="AE28" s="585"/>
      <c r="AF28" s="585"/>
      <c r="AG28" s="585"/>
      <c r="AH28" s="585"/>
      <c r="AI28" s="585"/>
      <c r="AJ28" s="585"/>
      <c r="AK28" s="585"/>
      <c r="AL28" s="586">
        <v>0.1</v>
      </c>
      <c r="AM28" s="587"/>
      <c r="AN28" s="587"/>
      <c r="AO28" s="588"/>
      <c r="AP28" s="596"/>
      <c r="AQ28" s="597"/>
      <c r="AR28" s="597"/>
      <c r="AS28" s="597"/>
      <c r="AT28" s="597"/>
      <c r="AU28" s="597"/>
      <c r="AV28" s="597"/>
      <c r="AW28" s="597"/>
      <c r="AX28" s="597"/>
      <c r="AY28" s="597"/>
      <c r="AZ28" s="597"/>
      <c r="BA28" s="597"/>
      <c r="BB28" s="597"/>
      <c r="BC28" s="597"/>
      <c r="BD28" s="597"/>
      <c r="BE28" s="597"/>
      <c r="BF28" s="598"/>
      <c r="BG28" s="581"/>
      <c r="BH28" s="582"/>
      <c r="BI28" s="582"/>
      <c r="BJ28" s="582"/>
      <c r="BK28" s="582"/>
      <c r="BL28" s="582"/>
      <c r="BM28" s="582"/>
      <c r="BN28" s="583"/>
      <c r="BO28" s="584"/>
      <c r="BP28" s="584"/>
      <c r="BQ28" s="584"/>
      <c r="BR28" s="584"/>
      <c r="BS28" s="585"/>
      <c r="BT28" s="585"/>
      <c r="BU28" s="585"/>
      <c r="BV28" s="585"/>
      <c r="BW28" s="585"/>
      <c r="BX28" s="585"/>
      <c r="BY28" s="585"/>
      <c r="BZ28" s="585"/>
      <c r="CA28" s="585"/>
      <c r="CB28" s="589"/>
      <c r="CD28" s="578" t="s">
        <v>284</v>
      </c>
      <c r="CE28" s="579"/>
      <c r="CF28" s="579"/>
      <c r="CG28" s="579"/>
      <c r="CH28" s="579"/>
      <c r="CI28" s="579"/>
      <c r="CJ28" s="579"/>
      <c r="CK28" s="579"/>
      <c r="CL28" s="579"/>
      <c r="CM28" s="579"/>
      <c r="CN28" s="579"/>
      <c r="CO28" s="579"/>
      <c r="CP28" s="579"/>
      <c r="CQ28" s="580"/>
      <c r="CR28" s="581">
        <v>2869062</v>
      </c>
      <c r="CS28" s="582"/>
      <c r="CT28" s="582"/>
      <c r="CU28" s="582"/>
      <c r="CV28" s="582"/>
      <c r="CW28" s="582"/>
      <c r="CX28" s="582"/>
      <c r="CY28" s="583"/>
      <c r="CZ28" s="608">
        <v>9.1</v>
      </c>
      <c r="DA28" s="609"/>
      <c r="DB28" s="609"/>
      <c r="DC28" s="610"/>
      <c r="DD28" s="590">
        <v>2861461</v>
      </c>
      <c r="DE28" s="582"/>
      <c r="DF28" s="582"/>
      <c r="DG28" s="582"/>
      <c r="DH28" s="582"/>
      <c r="DI28" s="582"/>
      <c r="DJ28" s="582"/>
      <c r="DK28" s="583"/>
      <c r="DL28" s="590">
        <v>2861461</v>
      </c>
      <c r="DM28" s="582"/>
      <c r="DN28" s="582"/>
      <c r="DO28" s="582"/>
      <c r="DP28" s="582"/>
      <c r="DQ28" s="582"/>
      <c r="DR28" s="582"/>
      <c r="DS28" s="582"/>
      <c r="DT28" s="582"/>
      <c r="DU28" s="582"/>
      <c r="DV28" s="583"/>
      <c r="DW28" s="586">
        <v>15.8</v>
      </c>
      <c r="DX28" s="606"/>
      <c r="DY28" s="606"/>
      <c r="DZ28" s="606"/>
      <c r="EA28" s="606"/>
      <c r="EB28" s="606"/>
      <c r="EC28" s="607"/>
    </row>
    <row r="29" spans="2:133" ht="11.25" customHeight="1" x14ac:dyDescent="0.15">
      <c r="B29" s="578" t="s">
        <v>285</v>
      </c>
      <c r="C29" s="579"/>
      <c r="D29" s="579"/>
      <c r="E29" s="579"/>
      <c r="F29" s="579"/>
      <c r="G29" s="579"/>
      <c r="H29" s="579"/>
      <c r="I29" s="579"/>
      <c r="J29" s="579"/>
      <c r="K29" s="579"/>
      <c r="L29" s="579"/>
      <c r="M29" s="579"/>
      <c r="N29" s="579"/>
      <c r="O29" s="579"/>
      <c r="P29" s="579"/>
      <c r="Q29" s="580"/>
      <c r="R29" s="581">
        <v>18699</v>
      </c>
      <c r="S29" s="582"/>
      <c r="T29" s="582"/>
      <c r="U29" s="582"/>
      <c r="V29" s="582"/>
      <c r="W29" s="582"/>
      <c r="X29" s="582"/>
      <c r="Y29" s="583"/>
      <c r="Z29" s="584">
        <v>0.1</v>
      </c>
      <c r="AA29" s="584"/>
      <c r="AB29" s="584"/>
      <c r="AC29" s="584"/>
      <c r="AD29" s="585" t="s">
        <v>112</v>
      </c>
      <c r="AE29" s="585"/>
      <c r="AF29" s="585"/>
      <c r="AG29" s="585"/>
      <c r="AH29" s="585"/>
      <c r="AI29" s="585"/>
      <c r="AJ29" s="585"/>
      <c r="AK29" s="585"/>
      <c r="AL29" s="586" t="s">
        <v>112</v>
      </c>
      <c r="AM29" s="587"/>
      <c r="AN29" s="587"/>
      <c r="AO29" s="588"/>
      <c r="AP29" s="563" t="s">
        <v>204</v>
      </c>
      <c r="AQ29" s="564"/>
      <c r="AR29" s="564"/>
      <c r="AS29" s="564"/>
      <c r="AT29" s="564"/>
      <c r="AU29" s="564"/>
      <c r="AV29" s="564"/>
      <c r="AW29" s="564"/>
      <c r="AX29" s="564"/>
      <c r="AY29" s="564"/>
      <c r="AZ29" s="564"/>
      <c r="BA29" s="564"/>
      <c r="BB29" s="564"/>
      <c r="BC29" s="564"/>
      <c r="BD29" s="564"/>
      <c r="BE29" s="564"/>
      <c r="BF29" s="565"/>
      <c r="BG29" s="563" t="s">
        <v>286</v>
      </c>
      <c r="BH29" s="614"/>
      <c r="BI29" s="614"/>
      <c r="BJ29" s="614"/>
      <c r="BK29" s="614"/>
      <c r="BL29" s="614"/>
      <c r="BM29" s="614"/>
      <c r="BN29" s="614"/>
      <c r="BO29" s="614"/>
      <c r="BP29" s="614"/>
      <c r="BQ29" s="615"/>
      <c r="BR29" s="563" t="s">
        <v>287</v>
      </c>
      <c r="BS29" s="614"/>
      <c r="BT29" s="614"/>
      <c r="BU29" s="614"/>
      <c r="BV29" s="614"/>
      <c r="BW29" s="614"/>
      <c r="BX29" s="614"/>
      <c r="BY29" s="614"/>
      <c r="BZ29" s="614"/>
      <c r="CA29" s="614"/>
      <c r="CB29" s="615"/>
      <c r="CD29" s="630" t="s">
        <v>288</v>
      </c>
      <c r="CE29" s="631"/>
      <c r="CF29" s="578" t="s">
        <v>59</v>
      </c>
      <c r="CG29" s="579"/>
      <c r="CH29" s="579"/>
      <c r="CI29" s="579"/>
      <c r="CJ29" s="579"/>
      <c r="CK29" s="579"/>
      <c r="CL29" s="579"/>
      <c r="CM29" s="579"/>
      <c r="CN29" s="579"/>
      <c r="CO29" s="579"/>
      <c r="CP29" s="579"/>
      <c r="CQ29" s="580"/>
      <c r="CR29" s="581">
        <v>2869062</v>
      </c>
      <c r="CS29" s="594"/>
      <c r="CT29" s="594"/>
      <c r="CU29" s="594"/>
      <c r="CV29" s="594"/>
      <c r="CW29" s="594"/>
      <c r="CX29" s="594"/>
      <c r="CY29" s="595"/>
      <c r="CZ29" s="608">
        <v>9.1</v>
      </c>
      <c r="DA29" s="609"/>
      <c r="DB29" s="609"/>
      <c r="DC29" s="610"/>
      <c r="DD29" s="590">
        <v>2861461</v>
      </c>
      <c r="DE29" s="594"/>
      <c r="DF29" s="594"/>
      <c r="DG29" s="594"/>
      <c r="DH29" s="594"/>
      <c r="DI29" s="594"/>
      <c r="DJ29" s="594"/>
      <c r="DK29" s="595"/>
      <c r="DL29" s="590">
        <v>2861461</v>
      </c>
      <c r="DM29" s="594"/>
      <c r="DN29" s="594"/>
      <c r="DO29" s="594"/>
      <c r="DP29" s="594"/>
      <c r="DQ29" s="594"/>
      <c r="DR29" s="594"/>
      <c r="DS29" s="594"/>
      <c r="DT29" s="594"/>
      <c r="DU29" s="594"/>
      <c r="DV29" s="595"/>
      <c r="DW29" s="586">
        <v>15.8</v>
      </c>
      <c r="DX29" s="606"/>
      <c r="DY29" s="606"/>
      <c r="DZ29" s="606"/>
      <c r="EA29" s="606"/>
      <c r="EB29" s="606"/>
      <c r="EC29" s="607"/>
    </row>
    <row r="30" spans="2:133" ht="11.25" customHeight="1" x14ac:dyDescent="0.15">
      <c r="B30" s="578" t="s">
        <v>289</v>
      </c>
      <c r="C30" s="579"/>
      <c r="D30" s="579"/>
      <c r="E30" s="579"/>
      <c r="F30" s="579"/>
      <c r="G30" s="579"/>
      <c r="H30" s="579"/>
      <c r="I30" s="579"/>
      <c r="J30" s="579"/>
      <c r="K30" s="579"/>
      <c r="L30" s="579"/>
      <c r="M30" s="579"/>
      <c r="N30" s="579"/>
      <c r="O30" s="579"/>
      <c r="P30" s="579"/>
      <c r="Q30" s="580"/>
      <c r="R30" s="581">
        <v>318731</v>
      </c>
      <c r="S30" s="582"/>
      <c r="T30" s="582"/>
      <c r="U30" s="582"/>
      <c r="V30" s="582"/>
      <c r="W30" s="582"/>
      <c r="X30" s="582"/>
      <c r="Y30" s="583"/>
      <c r="Z30" s="584">
        <v>1</v>
      </c>
      <c r="AA30" s="584"/>
      <c r="AB30" s="584"/>
      <c r="AC30" s="584"/>
      <c r="AD30" s="585" t="s">
        <v>112</v>
      </c>
      <c r="AE30" s="585"/>
      <c r="AF30" s="585"/>
      <c r="AG30" s="585"/>
      <c r="AH30" s="585"/>
      <c r="AI30" s="585"/>
      <c r="AJ30" s="585"/>
      <c r="AK30" s="585"/>
      <c r="AL30" s="586" t="s">
        <v>112</v>
      </c>
      <c r="AM30" s="587"/>
      <c r="AN30" s="587"/>
      <c r="AO30" s="588"/>
      <c r="AP30" s="616" t="s">
        <v>290</v>
      </c>
      <c r="AQ30" s="617"/>
      <c r="AR30" s="617"/>
      <c r="AS30" s="617"/>
      <c r="AT30" s="622" t="s">
        <v>291</v>
      </c>
      <c r="AU30" s="172"/>
      <c r="AV30" s="172"/>
      <c r="AW30" s="172"/>
      <c r="AX30" s="567" t="s">
        <v>170</v>
      </c>
      <c r="AY30" s="568"/>
      <c r="AZ30" s="568"/>
      <c r="BA30" s="568"/>
      <c r="BB30" s="568"/>
      <c r="BC30" s="568"/>
      <c r="BD30" s="568"/>
      <c r="BE30" s="568"/>
      <c r="BF30" s="569"/>
      <c r="BG30" s="627">
        <v>98</v>
      </c>
      <c r="BH30" s="628"/>
      <c r="BI30" s="628"/>
      <c r="BJ30" s="628"/>
      <c r="BK30" s="628"/>
      <c r="BL30" s="628"/>
      <c r="BM30" s="576">
        <v>88.6</v>
      </c>
      <c r="BN30" s="628"/>
      <c r="BO30" s="628"/>
      <c r="BP30" s="628"/>
      <c r="BQ30" s="629"/>
      <c r="BR30" s="627">
        <v>97.7</v>
      </c>
      <c r="BS30" s="628"/>
      <c r="BT30" s="628"/>
      <c r="BU30" s="628"/>
      <c r="BV30" s="628"/>
      <c r="BW30" s="628"/>
      <c r="BX30" s="576">
        <v>87.2</v>
      </c>
      <c r="BY30" s="628"/>
      <c r="BZ30" s="628"/>
      <c r="CA30" s="628"/>
      <c r="CB30" s="629"/>
      <c r="CD30" s="632"/>
      <c r="CE30" s="633"/>
      <c r="CF30" s="578" t="s">
        <v>292</v>
      </c>
      <c r="CG30" s="579"/>
      <c r="CH30" s="579"/>
      <c r="CI30" s="579"/>
      <c r="CJ30" s="579"/>
      <c r="CK30" s="579"/>
      <c r="CL30" s="579"/>
      <c r="CM30" s="579"/>
      <c r="CN30" s="579"/>
      <c r="CO30" s="579"/>
      <c r="CP30" s="579"/>
      <c r="CQ30" s="580"/>
      <c r="CR30" s="581">
        <v>2645328</v>
      </c>
      <c r="CS30" s="582"/>
      <c r="CT30" s="582"/>
      <c r="CU30" s="582"/>
      <c r="CV30" s="582"/>
      <c r="CW30" s="582"/>
      <c r="CX30" s="582"/>
      <c r="CY30" s="583"/>
      <c r="CZ30" s="608">
        <v>8.3000000000000007</v>
      </c>
      <c r="DA30" s="609"/>
      <c r="DB30" s="609"/>
      <c r="DC30" s="610"/>
      <c r="DD30" s="590">
        <v>2637727</v>
      </c>
      <c r="DE30" s="582"/>
      <c r="DF30" s="582"/>
      <c r="DG30" s="582"/>
      <c r="DH30" s="582"/>
      <c r="DI30" s="582"/>
      <c r="DJ30" s="582"/>
      <c r="DK30" s="583"/>
      <c r="DL30" s="590">
        <v>2637727</v>
      </c>
      <c r="DM30" s="582"/>
      <c r="DN30" s="582"/>
      <c r="DO30" s="582"/>
      <c r="DP30" s="582"/>
      <c r="DQ30" s="582"/>
      <c r="DR30" s="582"/>
      <c r="DS30" s="582"/>
      <c r="DT30" s="582"/>
      <c r="DU30" s="582"/>
      <c r="DV30" s="583"/>
      <c r="DW30" s="586">
        <v>14.6</v>
      </c>
      <c r="DX30" s="606"/>
      <c r="DY30" s="606"/>
      <c r="DZ30" s="606"/>
      <c r="EA30" s="606"/>
      <c r="EB30" s="606"/>
      <c r="EC30" s="607"/>
    </row>
    <row r="31" spans="2:133" ht="11.25" customHeight="1" x14ac:dyDescent="0.15">
      <c r="B31" s="578" t="s">
        <v>293</v>
      </c>
      <c r="C31" s="579"/>
      <c r="D31" s="579"/>
      <c r="E31" s="579"/>
      <c r="F31" s="579"/>
      <c r="G31" s="579"/>
      <c r="H31" s="579"/>
      <c r="I31" s="579"/>
      <c r="J31" s="579"/>
      <c r="K31" s="579"/>
      <c r="L31" s="579"/>
      <c r="M31" s="579"/>
      <c r="N31" s="579"/>
      <c r="O31" s="579"/>
      <c r="P31" s="579"/>
      <c r="Q31" s="580"/>
      <c r="R31" s="581">
        <v>2807712</v>
      </c>
      <c r="S31" s="582"/>
      <c r="T31" s="582"/>
      <c r="U31" s="582"/>
      <c r="V31" s="582"/>
      <c r="W31" s="582"/>
      <c r="X31" s="582"/>
      <c r="Y31" s="583"/>
      <c r="Z31" s="584">
        <v>8.4</v>
      </c>
      <c r="AA31" s="584"/>
      <c r="AB31" s="584"/>
      <c r="AC31" s="584"/>
      <c r="AD31" s="585" t="s">
        <v>112</v>
      </c>
      <c r="AE31" s="585"/>
      <c r="AF31" s="585"/>
      <c r="AG31" s="585"/>
      <c r="AH31" s="585"/>
      <c r="AI31" s="585"/>
      <c r="AJ31" s="585"/>
      <c r="AK31" s="585"/>
      <c r="AL31" s="586" t="s">
        <v>112</v>
      </c>
      <c r="AM31" s="587"/>
      <c r="AN31" s="587"/>
      <c r="AO31" s="588"/>
      <c r="AP31" s="618"/>
      <c r="AQ31" s="619"/>
      <c r="AR31" s="619"/>
      <c r="AS31" s="619"/>
      <c r="AT31" s="623"/>
      <c r="AU31" s="168" t="s">
        <v>294</v>
      </c>
      <c r="AX31" s="578" t="s">
        <v>295</v>
      </c>
      <c r="AY31" s="579"/>
      <c r="AZ31" s="579"/>
      <c r="BA31" s="579"/>
      <c r="BB31" s="579"/>
      <c r="BC31" s="579"/>
      <c r="BD31" s="579"/>
      <c r="BE31" s="579"/>
      <c r="BF31" s="580"/>
      <c r="BG31" s="625">
        <v>98.4</v>
      </c>
      <c r="BH31" s="594"/>
      <c r="BI31" s="594"/>
      <c r="BJ31" s="594"/>
      <c r="BK31" s="594"/>
      <c r="BL31" s="594"/>
      <c r="BM31" s="587">
        <v>90.4</v>
      </c>
      <c r="BN31" s="594"/>
      <c r="BO31" s="594"/>
      <c r="BP31" s="594"/>
      <c r="BQ31" s="626"/>
      <c r="BR31" s="625">
        <v>97.6</v>
      </c>
      <c r="BS31" s="594"/>
      <c r="BT31" s="594"/>
      <c r="BU31" s="594"/>
      <c r="BV31" s="594"/>
      <c r="BW31" s="594"/>
      <c r="BX31" s="587">
        <v>88.5</v>
      </c>
      <c r="BY31" s="594"/>
      <c r="BZ31" s="594"/>
      <c r="CA31" s="594"/>
      <c r="CB31" s="626"/>
      <c r="CD31" s="632"/>
      <c r="CE31" s="633"/>
      <c r="CF31" s="578" t="s">
        <v>296</v>
      </c>
      <c r="CG31" s="579"/>
      <c r="CH31" s="579"/>
      <c r="CI31" s="579"/>
      <c r="CJ31" s="579"/>
      <c r="CK31" s="579"/>
      <c r="CL31" s="579"/>
      <c r="CM31" s="579"/>
      <c r="CN31" s="579"/>
      <c r="CO31" s="579"/>
      <c r="CP31" s="579"/>
      <c r="CQ31" s="580"/>
      <c r="CR31" s="581">
        <v>223734</v>
      </c>
      <c r="CS31" s="594"/>
      <c r="CT31" s="594"/>
      <c r="CU31" s="594"/>
      <c r="CV31" s="594"/>
      <c r="CW31" s="594"/>
      <c r="CX31" s="594"/>
      <c r="CY31" s="595"/>
      <c r="CZ31" s="608">
        <v>0.7</v>
      </c>
      <c r="DA31" s="609"/>
      <c r="DB31" s="609"/>
      <c r="DC31" s="610"/>
      <c r="DD31" s="590">
        <v>223734</v>
      </c>
      <c r="DE31" s="594"/>
      <c r="DF31" s="594"/>
      <c r="DG31" s="594"/>
      <c r="DH31" s="594"/>
      <c r="DI31" s="594"/>
      <c r="DJ31" s="594"/>
      <c r="DK31" s="595"/>
      <c r="DL31" s="590">
        <v>223734</v>
      </c>
      <c r="DM31" s="594"/>
      <c r="DN31" s="594"/>
      <c r="DO31" s="594"/>
      <c r="DP31" s="594"/>
      <c r="DQ31" s="594"/>
      <c r="DR31" s="594"/>
      <c r="DS31" s="594"/>
      <c r="DT31" s="594"/>
      <c r="DU31" s="594"/>
      <c r="DV31" s="595"/>
      <c r="DW31" s="586">
        <v>1.2</v>
      </c>
      <c r="DX31" s="606"/>
      <c r="DY31" s="606"/>
      <c r="DZ31" s="606"/>
      <c r="EA31" s="606"/>
      <c r="EB31" s="606"/>
      <c r="EC31" s="607"/>
    </row>
    <row r="32" spans="2:133" ht="11.25" customHeight="1" x14ac:dyDescent="0.15">
      <c r="B32" s="578" t="s">
        <v>297</v>
      </c>
      <c r="C32" s="579"/>
      <c r="D32" s="579"/>
      <c r="E32" s="579"/>
      <c r="F32" s="579"/>
      <c r="G32" s="579"/>
      <c r="H32" s="579"/>
      <c r="I32" s="579"/>
      <c r="J32" s="579"/>
      <c r="K32" s="579"/>
      <c r="L32" s="579"/>
      <c r="M32" s="579"/>
      <c r="N32" s="579"/>
      <c r="O32" s="579"/>
      <c r="P32" s="579"/>
      <c r="Q32" s="580"/>
      <c r="R32" s="581">
        <v>3206350</v>
      </c>
      <c r="S32" s="582"/>
      <c r="T32" s="582"/>
      <c r="U32" s="582"/>
      <c r="V32" s="582"/>
      <c r="W32" s="582"/>
      <c r="X32" s="582"/>
      <c r="Y32" s="583"/>
      <c r="Z32" s="584">
        <v>9.6</v>
      </c>
      <c r="AA32" s="584"/>
      <c r="AB32" s="584"/>
      <c r="AC32" s="584"/>
      <c r="AD32" s="585">
        <v>173</v>
      </c>
      <c r="AE32" s="585"/>
      <c r="AF32" s="585"/>
      <c r="AG32" s="585"/>
      <c r="AH32" s="585"/>
      <c r="AI32" s="585"/>
      <c r="AJ32" s="585"/>
      <c r="AK32" s="585"/>
      <c r="AL32" s="586">
        <v>0</v>
      </c>
      <c r="AM32" s="587"/>
      <c r="AN32" s="587"/>
      <c r="AO32" s="588"/>
      <c r="AP32" s="620"/>
      <c r="AQ32" s="621"/>
      <c r="AR32" s="621"/>
      <c r="AS32" s="621"/>
      <c r="AT32" s="624"/>
      <c r="AU32" s="173"/>
      <c r="AV32" s="173"/>
      <c r="AW32" s="173"/>
      <c r="AX32" s="596" t="s">
        <v>298</v>
      </c>
      <c r="AY32" s="597"/>
      <c r="AZ32" s="597"/>
      <c r="BA32" s="597"/>
      <c r="BB32" s="597"/>
      <c r="BC32" s="597"/>
      <c r="BD32" s="597"/>
      <c r="BE32" s="597"/>
      <c r="BF32" s="598"/>
      <c r="BG32" s="636">
        <v>97.4</v>
      </c>
      <c r="BH32" s="637"/>
      <c r="BI32" s="637"/>
      <c r="BJ32" s="637"/>
      <c r="BK32" s="637"/>
      <c r="BL32" s="637"/>
      <c r="BM32" s="638">
        <v>85.1</v>
      </c>
      <c r="BN32" s="637"/>
      <c r="BO32" s="637"/>
      <c r="BP32" s="637"/>
      <c r="BQ32" s="639"/>
      <c r="BR32" s="636">
        <v>97.5</v>
      </c>
      <c r="BS32" s="637"/>
      <c r="BT32" s="637"/>
      <c r="BU32" s="637"/>
      <c r="BV32" s="637"/>
      <c r="BW32" s="637"/>
      <c r="BX32" s="638">
        <v>83.9</v>
      </c>
      <c r="BY32" s="637"/>
      <c r="BZ32" s="637"/>
      <c r="CA32" s="637"/>
      <c r="CB32" s="639"/>
      <c r="CD32" s="634"/>
      <c r="CE32" s="635"/>
      <c r="CF32" s="578" t="s">
        <v>299</v>
      </c>
      <c r="CG32" s="579"/>
      <c r="CH32" s="579"/>
      <c r="CI32" s="579"/>
      <c r="CJ32" s="579"/>
      <c r="CK32" s="579"/>
      <c r="CL32" s="579"/>
      <c r="CM32" s="579"/>
      <c r="CN32" s="579"/>
      <c r="CO32" s="579"/>
      <c r="CP32" s="579"/>
      <c r="CQ32" s="580"/>
      <c r="CR32" s="581" t="s">
        <v>112</v>
      </c>
      <c r="CS32" s="582"/>
      <c r="CT32" s="582"/>
      <c r="CU32" s="582"/>
      <c r="CV32" s="582"/>
      <c r="CW32" s="582"/>
      <c r="CX32" s="582"/>
      <c r="CY32" s="583"/>
      <c r="CZ32" s="608" t="s">
        <v>112</v>
      </c>
      <c r="DA32" s="609"/>
      <c r="DB32" s="609"/>
      <c r="DC32" s="610"/>
      <c r="DD32" s="590" t="s">
        <v>112</v>
      </c>
      <c r="DE32" s="582"/>
      <c r="DF32" s="582"/>
      <c r="DG32" s="582"/>
      <c r="DH32" s="582"/>
      <c r="DI32" s="582"/>
      <c r="DJ32" s="582"/>
      <c r="DK32" s="583"/>
      <c r="DL32" s="590" t="s">
        <v>112</v>
      </c>
      <c r="DM32" s="582"/>
      <c r="DN32" s="582"/>
      <c r="DO32" s="582"/>
      <c r="DP32" s="582"/>
      <c r="DQ32" s="582"/>
      <c r="DR32" s="582"/>
      <c r="DS32" s="582"/>
      <c r="DT32" s="582"/>
      <c r="DU32" s="582"/>
      <c r="DV32" s="583"/>
      <c r="DW32" s="586" t="s">
        <v>112</v>
      </c>
      <c r="DX32" s="606"/>
      <c r="DY32" s="606"/>
      <c r="DZ32" s="606"/>
      <c r="EA32" s="606"/>
      <c r="EB32" s="606"/>
      <c r="EC32" s="607"/>
    </row>
    <row r="33" spans="2:133" ht="11.25" customHeight="1" x14ac:dyDescent="0.15">
      <c r="B33" s="578" t="s">
        <v>300</v>
      </c>
      <c r="C33" s="579"/>
      <c r="D33" s="579"/>
      <c r="E33" s="579"/>
      <c r="F33" s="579"/>
      <c r="G33" s="579"/>
      <c r="H33" s="579"/>
      <c r="I33" s="579"/>
      <c r="J33" s="579"/>
      <c r="K33" s="579"/>
      <c r="L33" s="579"/>
      <c r="M33" s="579"/>
      <c r="N33" s="579"/>
      <c r="O33" s="579"/>
      <c r="P33" s="579"/>
      <c r="Q33" s="580"/>
      <c r="R33" s="581">
        <v>2972900</v>
      </c>
      <c r="S33" s="582"/>
      <c r="T33" s="582"/>
      <c r="U33" s="582"/>
      <c r="V33" s="582"/>
      <c r="W33" s="582"/>
      <c r="X33" s="582"/>
      <c r="Y33" s="583"/>
      <c r="Z33" s="584">
        <v>8.9</v>
      </c>
      <c r="AA33" s="584"/>
      <c r="AB33" s="584"/>
      <c r="AC33" s="584"/>
      <c r="AD33" s="585" t="s">
        <v>112</v>
      </c>
      <c r="AE33" s="585"/>
      <c r="AF33" s="585"/>
      <c r="AG33" s="585"/>
      <c r="AH33" s="585"/>
      <c r="AI33" s="585"/>
      <c r="AJ33" s="585"/>
      <c r="AK33" s="585"/>
      <c r="AL33" s="586" t="s">
        <v>112</v>
      </c>
      <c r="AM33" s="587"/>
      <c r="AN33" s="587"/>
      <c r="AO33" s="588"/>
      <c r="AP33" s="174"/>
      <c r="AQ33" s="175"/>
      <c r="AS33" s="172"/>
      <c r="AT33" s="172"/>
      <c r="AU33" s="172"/>
      <c r="AV33" s="172"/>
      <c r="AW33" s="172"/>
      <c r="AX33" s="172"/>
      <c r="AY33" s="172"/>
      <c r="AZ33" s="172"/>
      <c r="BA33" s="172"/>
      <c r="BB33" s="172"/>
      <c r="BC33" s="172"/>
      <c r="BD33" s="172"/>
      <c r="BE33" s="172"/>
      <c r="BF33" s="172"/>
      <c r="BG33" s="175"/>
      <c r="BH33" s="175"/>
      <c r="BI33" s="175"/>
      <c r="BJ33" s="175"/>
      <c r="BK33" s="175"/>
      <c r="BL33" s="175"/>
      <c r="BM33" s="175"/>
      <c r="BN33" s="175"/>
      <c r="BO33" s="175"/>
      <c r="BP33" s="175"/>
      <c r="BQ33" s="175"/>
      <c r="BR33" s="175"/>
      <c r="BS33" s="175"/>
      <c r="BT33" s="175"/>
      <c r="BU33" s="175"/>
      <c r="BV33" s="175"/>
      <c r="BW33" s="175"/>
      <c r="BX33" s="175"/>
      <c r="BY33" s="175"/>
      <c r="BZ33" s="175"/>
      <c r="CA33" s="175"/>
      <c r="CB33" s="175"/>
      <c r="CD33" s="578" t="s">
        <v>301</v>
      </c>
      <c r="CE33" s="579"/>
      <c r="CF33" s="579"/>
      <c r="CG33" s="579"/>
      <c r="CH33" s="579"/>
      <c r="CI33" s="579"/>
      <c r="CJ33" s="579"/>
      <c r="CK33" s="579"/>
      <c r="CL33" s="579"/>
      <c r="CM33" s="579"/>
      <c r="CN33" s="579"/>
      <c r="CO33" s="579"/>
      <c r="CP33" s="579"/>
      <c r="CQ33" s="580"/>
      <c r="CR33" s="581">
        <v>15033083</v>
      </c>
      <c r="CS33" s="594"/>
      <c r="CT33" s="594"/>
      <c r="CU33" s="594"/>
      <c r="CV33" s="594"/>
      <c r="CW33" s="594"/>
      <c r="CX33" s="594"/>
      <c r="CY33" s="595"/>
      <c r="CZ33" s="608">
        <v>47.4</v>
      </c>
      <c r="DA33" s="609"/>
      <c r="DB33" s="609"/>
      <c r="DC33" s="610"/>
      <c r="DD33" s="590">
        <v>10321883</v>
      </c>
      <c r="DE33" s="594"/>
      <c r="DF33" s="594"/>
      <c r="DG33" s="594"/>
      <c r="DH33" s="594"/>
      <c r="DI33" s="594"/>
      <c r="DJ33" s="594"/>
      <c r="DK33" s="595"/>
      <c r="DL33" s="590">
        <v>6518323</v>
      </c>
      <c r="DM33" s="594"/>
      <c r="DN33" s="594"/>
      <c r="DO33" s="594"/>
      <c r="DP33" s="594"/>
      <c r="DQ33" s="594"/>
      <c r="DR33" s="594"/>
      <c r="DS33" s="594"/>
      <c r="DT33" s="594"/>
      <c r="DU33" s="594"/>
      <c r="DV33" s="595"/>
      <c r="DW33" s="586">
        <v>36.1</v>
      </c>
      <c r="DX33" s="606"/>
      <c r="DY33" s="606"/>
      <c r="DZ33" s="606"/>
      <c r="EA33" s="606"/>
      <c r="EB33" s="606"/>
      <c r="EC33" s="607"/>
    </row>
    <row r="34" spans="2:133" ht="11.25" customHeight="1" x14ac:dyDescent="0.15">
      <c r="B34" s="578" t="s">
        <v>302</v>
      </c>
      <c r="C34" s="579"/>
      <c r="D34" s="579"/>
      <c r="E34" s="579"/>
      <c r="F34" s="579"/>
      <c r="G34" s="579"/>
      <c r="H34" s="579"/>
      <c r="I34" s="579"/>
      <c r="J34" s="579"/>
      <c r="K34" s="579"/>
      <c r="L34" s="579"/>
      <c r="M34" s="579"/>
      <c r="N34" s="579"/>
      <c r="O34" s="579"/>
      <c r="P34" s="579"/>
      <c r="Q34" s="580"/>
      <c r="R34" s="581" t="s">
        <v>112</v>
      </c>
      <c r="S34" s="582"/>
      <c r="T34" s="582"/>
      <c r="U34" s="582"/>
      <c r="V34" s="582"/>
      <c r="W34" s="582"/>
      <c r="X34" s="582"/>
      <c r="Y34" s="583"/>
      <c r="Z34" s="584" t="s">
        <v>112</v>
      </c>
      <c r="AA34" s="584"/>
      <c r="AB34" s="584"/>
      <c r="AC34" s="584"/>
      <c r="AD34" s="585" t="s">
        <v>112</v>
      </c>
      <c r="AE34" s="585"/>
      <c r="AF34" s="585"/>
      <c r="AG34" s="585"/>
      <c r="AH34" s="585"/>
      <c r="AI34" s="585"/>
      <c r="AJ34" s="585"/>
      <c r="AK34" s="585"/>
      <c r="AL34" s="586" t="s">
        <v>112</v>
      </c>
      <c r="AM34" s="587"/>
      <c r="AN34" s="587"/>
      <c r="AO34" s="588"/>
      <c r="AP34" s="176"/>
      <c r="AQ34" s="563" t="s">
        <v>303</v>
      </c>
      <c r="AR34" s="564"/>
      <c r="AS34" s="564"/>
      <c r="AT34" s="564"/>
      <c r="AU34" s="564"/>
      <c r="AV34" s="564"/>
      <c r="AW34" s="564"/>
      <c r="AX34" s="564"/>
      <c r="AY34" s="564"/>
      <c r="AZ34" s="564"/>
      <c r="BA34" s="564"/>
      <c r="BB34" s="564"/>
      <c r="BC34" s="564"/>
      <c r="BD34" s="564"/>
      <c r="BE34" s="564"/>
      <c r="BF34" s="565"/>
      <c r="BG34" s="563" t="s">
        <v>304</v>
      </c>
      <c r="BH34" s="564"/>
      <c r="BI34" s="564"/>
      <c r="BJ34" s="564"/>
      <c r="BK34" s="564"/>
      <c r="BL34" s="564"/>
      <c r="BM34" s="564"/>
      <c r="BN34" s="564"/>
      <c r="BO34" s="564"/>
      <c r="BP34" s="564"/>
      <c r="BQ34" s="564"/>
      <c r="BR34" s="564"/>
      <c r="BS34" s="564"/>
      <c r="BT34" s="564"/>
      <c r="BU34" s="564"/>
      <c r="BV34" s="564"/>
      <c r="BW34" s="564"/>
      <c r="BX34" s="564"/>
      <c r="BY34" s="564"/>
      <c r="BZ34" s="564"/>
      <c r="CA34" s="564"/>
      <c r="CB34" s="565"/>
      <c r="CD34" s="578" t="s">
        <v>305</v>
      </c>
      <c r="CE34" s="579"/>
      <c r="CF34" s="579"/>
      <c r="CG34" s="579"/>
      <c r="CH34" s="579"/>
      <c r="CI34" s="579"/>
      <c r="CJ34" s="579"/>
      <c r="CK34" s="579"/>
      <c r="CL34" s="579"/>
      <c r="CM34" s="579"/>
      <c r="CN34" s="579"/>
      <c r="CO34" s="579"/>
      <c r="CP34" s="579"/>
      <c r="CQ34" s="580"/>
      <c r="CR34" s="581">
        <v>3384606</v>
      </c>
      <c r="CS34" s="582"/>
      <c r="CT34" s="582"/>
      <c r="CU34" s="582"/>
      <c r="CV34" s="582"/>
      <c r="CW34" s="582"/>
      <c r="CX34" s="582"/>
      <c r="CY34" s="583"/>
      <c r="CZ34" s="608">
        <v>10.7</v>
      </c>
      <c r="DA34" s="609"/>
      <c r="DB34" s="609"/>
      <c r="DC34" s="610"/>
      <c r="DD34" s="590">
        <v>2358348</v>
      </c>
      <c r="DE34" s="582"/>
      <c r="DF34" s="582"/>
      <c r="DG34" s="582"/>
      <c r="DH34" s="582"/>
      <c r="DI34" s="582"/>
      <c r="DJ34" s="582"/>
      <c r="DK34" s="583"/>
      <c r="DL34" s="590">
        <v>2260253</v>
      </c>
      <c r="DM34" s="582"/>
      <c r="DN34" s="582"/>
      <c r="DO34" s="582"/>
      <c r="DP34" s="582"/>
      <c r="DQ34" s="582"/>
      <c r="DR34" s="582"/>
      <c r="DS34" s="582"/>
      <c r="DT34" s="582"/>
      <c r="DU34" s="582"/>
      <c r="DV34" s="583"/>
      <c r="DW34" s="586">
        <v>12.5</v>
      </c>
      <c r="DX34" s="606"/>
      <c r="DY34" s="606"/>
      <c r="DZ34" s="606"/>
      <c r="EA34" s="606"/>
      <c r="EB34" s="606"/>
      <c r="EC34" s="607"/>
    </row>
    <row r="35" spans="2:133" ht="11.25" customHeight="1" x14ac:dyDescent="0.15">
      <c r="B35" s="578" t="s">
        <v>306</v>
      </c>
      <c r="C35" s="579"/>
      <c r="D35" s="579"/>
      <c r="E35" s="579"/>
      <c r="F35" s="579"/>
      <c r="G35" s="579"/>
      <c r="H35" s="579"/>
      <c r="I35" s="579"/>
      <c r="J35" s="579"/>
      <c r="K35" s="579"/>
      <c r="L35" s="579"/>
      <c r="M35" s="579"/>
      <c r="N35" s="579"/>
      <c r="O35" s="579"/>
      <c r="P35" s="579"/>
      <c r="Q35" s="580"/>
      <c r="R35" s="581">
        <v>900000</v>
      </c>
      <c r="S35" s="582"/>
      <c r="T35" s="582"/>
      <c r="U35" s="582"/>
      <c r="V35" s="582"/>
      <c r="W35" s="582"/>
      <c r="X35" s="582"/>
      <c r="Y35" s="583"/>
      <c r="Z35" s="584">
        <v>2.7</v>
      </c>
      <c r="AA35" s="584"/>
      <c r="AB35" s="584"/>
      <c r="AC35" s="584"/>
      <c r="AD35" s="585" t="s">
        <v>112</v>
      </c>
      <c r="AE35" s="585"/>
      <c r="AF35" s="585"/>
      <c r="AG35" s="585"/>
      <c r="AH35" s="585"/>
      <c r="AI35" s="585"/>
      <c r="AJ35" s="585"/>
      <c r="AK35" s="585"/>
      <c r="AL35" s="586" t="s">
        <v>112</v>
      </c>
      <c r="AM35" s="587"/>
      <c r="AN35" s="587"/>
      <c r="AO35" s="588"/>
      <c r="AP35" s="176"/>
      <c r="AQ35" s="567" t="s">
        <v>307</v>
      </c>
      <c r="AR35" s="568"/>
      <c r="AS35" s="568"/>
      <c r="AT35" s="568"/>
      <c r="AU35" s="568"/>
      <c r="AV35" s="568"/>
      <c r="AW35" s="568"/>
      <c r="AX35" s="568"/>
      <c r="AY35" s="569"/>
      <c r="AZ35" s="570">
        <v>2938129</v>
      </c>
      <c r="BA35" s="571"/>
      <c r="BB35" s="571"/>
      <c r="BC35" s="571"/>
      <c r="BD35" s="571"/>
      <c r="BE35" s="571"/>
      <c r="BF35" s="640"/>
      <c r="BG35" s="567" t="s">
        <v>308</v>
      </c>
      <c r="BH35" s="568"/>
      <c r="BI35" s="568"/>
      <c r="BJ35" s="568"/>
      <c r="BK35" s="568"/>
      <c r="BL35" s="568"/>
      <c r="BM35" s="568"/>
      <c r="BN35" s="568"/>
      <c r="BO35" s="568"/>
      <c r="BP35" s="568"/>
      <c r="BQ35" s="568"/>
      <c r="BR35" s="568"/>
      <c r="BS35" s="568"/>
      <c r="BT35" s="568"/>
      <c r="BU35" s="569"/>
      <c r="BV35" s="570">
        <v>438495</v>
      </c>
      <c r="BW35" s="571"/>
      <c r="BX35" s="571"/>
      <c r="BY35" s="571"/>
      <c r="BZ35" s="571"/>
      <c r="CA35" s="571"/>
      <c r="CB35" s="640"/>
      <c r="CD35" s="578" t="s">
        <v>309</v>
      </c>
      <c r="CE35" s="579"/>
      <c r="CF35" s="579"/>
      <c r="CG35" s="579"/>
      <c r="CH35" s="579"/>
      <c r="CI35" s="579"/>
      <c r="CJ35" s="579"/>
      <c r="CK35" s="579"/>
      <c r="CL35" s="579"/>
      <c r="CM35" s="579"/>
      <c r="CN35" s="579"/>
      <c r="CO35" s="579"/>
      <c r="CP35" s="579"/>
      <c r="CQ35" s="580"/>
      <c r="CR35" s="581">
        <v>182288</v>
      </c>
      <c r="CS35" s="594"/>
      <c r="CT35" s="594"/>
      <c r="CU35" s="594"/>
      <c r="CV35" s="594"/>
      <c r="CW35" s="594"/>
      <c r="CX35" s="594"/>
      <c r="CY35" s="595"/>
      <c r="CZ35" s="608">
        <v>0.6</v>
      </c>
      <c r="DA35" s="609"/>
      <c r="DB35" s="609"/>
      <c r="DC35" s="610"/>
      <c r="DD35" s="590">
        <v>138707</v>
      </c>
      <c r="DE35" s="594"/>
      <c r="DF35" s="594"/>
      <c r="DG35" s="594"/>
      <c r="DH35" s="594"/>
      <c r="DI35" s="594"/>
      <c r="DJ35" s="594"/>
      <c r="DK35" s="595"/>
      <c r="DL35" s="590">
        <v>138707</v>
      </c>
      <c r="DM35" s="594"/>
      <c r="DN35" s="594"/>
      <c r="DO35" s="594"/>
      <c r="DP35" s="594"/>
      <c r="DQ35" s="594"/>
      <c r="DR35" s="594"/>
      <c r="DS35" s="594"/>
      <c r="DT35" s="594"/>
      <c r="DU35" s="594"/>
      <c r="DV35" s="595"/>
      <c r="DW35" s="586">
        <v>0.8</v>
      </c>
      <c r="DX35" s="606"/>
      <c r="DY35" s="606"/>
      <c r="DZ35" s="606"/>
      <c r="EA35" s="606"/>
      <c r="EB35" s="606"/>
      <c r="EC35" s="607"/>
    </row>
    <row r="36" spans="2:133" ht="11.25" customHeight="1" x14ac:dyDescent="0.15">
      <c r="B36" s="596" t="s">
        <v>310</v>
      </c>
      <c r="C36" s="597"/>
      <c r="D36" s="597"/>
      <c r="E36" s="597"/>
      <c r="F36" s="597"/>
      <c r="G36" s="597"/>
      <c r="H36" s="597"/>
      <c r="I36" s="597"/>
      <c r="J36" s="597"/>
      <c r="K36" s="597"/>
      <c r="L36" s="597"/>
      <c r="M36" s="597"/>
      <c r="N36" s="597"/>
      <c r="O36" s="597"/>
      <c r="P36" s="597"/>
      <c r="Q36" s="598"/>
      <c r="R36" s="641">
        <v>33351721</v>
      </c>
      <c r="S36" s="642"/>
      <c r="T36" s="642"/>
      <c r="U36" s="642"/>
      <c r="V36" s="642"/>
      <c r="W36" s="642"/>
      <c r="X36" s="642"/>
      <c r="Y36" s="643"/>
      <c r="Z36" s="644">
        <v>100</v>
      </c>
      <c r="AA36" s="644"/>
      <c r="AB36" s="644"/>
      <c r="AC36" s="644"/>
      <c r="AD36" s="645">
        <v>17160945</v>
      </c>
      <c r="AE36" s="645"/>
      <c r="AF36" s="645"/>
      <c r="AG36" s="645"/>
      <c r="AH36" s="645"/>
      <c r="AI36" s="645"/>
      <c r="AJ36" s="645"/>
      <c r="AK36" s="645"/>
      <c r="AL36" s="646">
        <v>100</v>
      </c>
      <c r="AM36" s="638"/>
      <c r="AN36" s="638"/>
      <c r="AO36" s="647"/>
      <c r="AQ36" s="648" t="s">
        <v>311</v>
      </c>
      <c r="AR36" s="649"/>
      <c r="AS36" s="649"/>
      <c r="AT36" s="649"/>
      <c r="AU36" s="649"/>
      <c r="AV36" s="649"/>
      <c r="AW36" s="649"/>
      <c r="AX36" s="649"/>
      <c r="AY36" s="650"/>
      <c r="AZ36" s="581">
        <v>408833</v>
      </c>
      <c r="BA36" s="582"/>
      <c r="BB36" s="582"/>
      <c r="BC36" s="582"/>
      <c r="BD36" s="594"/>
      <c r="BE36" s="594"/>
      <c r="BF36" s="626"/>
      <c r="BG36" s="578" t="s">
        <v>312</v>
      </c>
      <c r="BH36" s="579"/>
      <c r="BI36" s="579"/>
      <c r="BJ36" s="579"/>
      <c r="BK36" s="579"/>
      <c r="BL36" s="579"/>
      <c r="BM36" s="579"/>
      <c r="BN36" s="579"/>
      <c r="BO36" s="579"/>
      <c r="BP36" s="579"/>
      <c r="BQ36" s="579"/>
      <c r="BR36" s="579"/>
      <c r="BS36" s="579"/>
      <c r="BT36" s="579"/>
      <c r="BU36" s="580"/>
      <c r="BV36" s="581">
        <v>356913</v>
      </c>
      <c r="BW36" s="582"/>
      <c r="BX36" s="582"/>
      <c r="BY36" s="582"/>
      <c r="BZ36" s="582"/>
      <c r="CA36" s="582"/>
      <c r="CB36" s="591"/>
      <c r="CD36" s="578" t="s">
        <v>313</v>
      </c>
      <c r="CE36" s="579"/>
      <c r="CF36" s="579"/>
      <c r="CG36" s="579"/>
      <c r="CH36" s="579"/>
      <c r="CI36" s="579"/>
      <c r="CJ36" s="579"/>
      <c r="CK36" s="579"/>
      <c r="CL36" s="579"/>
      <c r="CM36" s="579"/>
      <c r="CN36" s="579"/>
      <c r="CO36" s="579"/>
      <c r="CP36" s="579"/>
      <c r="CQ36" s="580"/>
      <c r="CR36" s="581">
        <v>5609708</v>
      </c>
      <c r="CS36" s="582"/>
      <c r="CT36" s="582"/>
      <c r="CU36" s="582"/>
      <c r="CV36" s="582"/>
      <c r="CW36" s="582"/>
      <c r="CX36" s="582"/>
      <c r="CY36" s="583"/>
      <c r="CZ36" s="608">
        <v>17.7</v>
      </c>
      <c r="DA36" s="609"/>
      <c r="DB36" s="609"/>
      <c r="DC36" s="610"/>
      <c r="DD36" s="590">
        <v>3233226</v>
      </c>
      <c r="DE36" s="582"/>
      <c r="DF36" s="582"/>
      <c r="DG36" s="582"/>
      <c r="DH36" s="582"/>
      <c r="DI36" s="582"/>
      <c r="DJ36" s="582"/>
      <c r="DK36" s="583"/>
      <c r="DL36" s="590">
        <v>2253419</v>
      </c>
      <c r="DM36" s="582"/>
      <c r="DN36" s="582"/>
      <c r="DO36" s="582"/>
      <c r="DP36" s="582"/>
      <c r="DQ36" s="582"/>
      <c r="DR36" s="582"/>
      <c r="DS36" s="582"/>
      <c r="DT36" s="582"/>
      <c r="DU36" s="582"/>
      <c r="DV36" s="583"/>
      <c r="DW36" s="586">
        <v>12.5</v>
      </c>
      <c r="DX36" s="606"/>
      <c r="DY36" s="606"/>
      <c r="DZ36" s="606"/>
      <c r="EA36" s="606"/>
      <c r="EB36" s="606"/>
      <c r="EC36" s="607"/>
    </row>
    <row r="37" spans="2:133" ht="11.25" customHeight="1" x14ac:dyDescent="0.15">
      <c r="AQ37" s="648" t="s">
        <v>314</v>
      </c>
      <c r="AR37" s="649"/>
      <c r="AS37" s="649"/>
      <c r="AT37" s="649"/>
      <c r="AU37" s="649"/>
      <c r="AV37" s="649"/>
      <c r="AW37" s="649"/>
      <c r="AX37" s="649"/>
      <c r="AY37" s="650"/>
      <c r="AZ37" s="581">
        <v>209843</v>
      </c>
      <c r="BA37" s="582"/>
      <c r="BB37" s="582"/>
      <c r="BC37" s="582"/>
      <c r="BD37" s="594"/>
      <c r="BE37" s="594"/>
      <c r="BF37" s="626"/>
      <c r="BG37" s="578" t="s">
        <v>315</v>
      </c>
      <c r="BH37" s="579"/>
      <c r="BI37" s="579"/>
      <c r="BJ37" s="579"/>
      <c r="BK37" s="579"/>
      <c r="BL37" s="579"/>
      <c r="BM37" s="579"/>
      <c r="BN37" s="579"/>
      <c r="BO37" s="579"/>
      <c r="BP37" s="579"/>
      <c r="BQ37" s="579"/>
      <c r="BR37" s="579"/>
      <c r="BS37" s="579"/>
      <c r="BT37" s="579"/>
      <c r="BU37" s="580"/>
      <c r="BV37" s="581">
        <v>11983</v>
      </c>
      <c r="BW37" s="582"/>
      <c r="BX37" s="582"/>
      <c r="BY37" s="582"/>
      <c r="BZ37" s="582"/>
      <c r="CA37" s="582"/>
      <c r="CB37" s="591"/>
      <c r="CD37" s="578" t="s">
        <v>316</v>
      </c>
      <c r="CE37" s="579"/>
      <c r="CF37" s="579"/>
      <c r="CG37" s="579"/>
      <c r="CH37" s="579"/>
      <c r="CI37" s="579"/>
      <c r="CJ37" s="579"/>
      <c r="CK37" s="579"/>
      <c r="CL37" s="579"/>
      <c r="CM37" s="579"/>
      <c r="CN37" s="579"/>
      <c r="CO37" s="579"/>
      <c r="CP37" s="579"/>
      <c r="CQ37" s="580"/>
      <c r="CR37" s="581">
        <v>234525</v>
      </c>
      <c r="CS37" s="594"/>
      <c r="CT37" s="594"/>
      <c r="CU37" s="594"/>
      <c r="CV37" s="594"/>
      <c r="CW37" s="594"/>
      <c r="CX37" s="594"/>
      <c r="CY37" s="595"/>
      <c r="CZ37" s="608">
        <v>0.7</v>
      </c>
      <c r="DA37" s="609"/>
      <c r="DB37" s="609"/>
      <c r="DC37" s="610"/>
      <c r="DD37" s="590">
        <v>234525</v>
      </c>
      <c r="DE37" s="594"/>
      <c r="DF37" s="594"/>
      <c r="DG37" s="594"/>
      <c r="DH37" s="594"/>
      <c r="DI37" s="594"/>
      <c r="DJ37" s="594"/>
      <c r="DK37" s="595"/>
      <c r="DL37" s="590">
        <v>234525</v>
      </c>
      <c r="DM37" s="594"/>
      <c r="DN37" s="594"/>
      <c r="DO37" s="594"/>
      <c r="DP37" s="594"/>
      <c r="DQ37" s="594"/>
      <c r="DR37" s="594"/>
      <c r="DS37" s="594"/>
      <c r="DT37" s="594"/>
      <c r="DU37" s="594"/>
      <c r="DV37" s="595"/>
      <c r="DW37" s="586">
        <v>1.3</v>
      </c>
      <c r="DX37" s="606"/>
      <c r="DY37" s="606"/>
      <c r="DZ37" s="606"/>
      <c r="EA37" s="606"/>
      <c r="EB37" s="606"/>
      <c r="EC37" s="607"/>
    </row>
    <row r="38" spans="2:133" ht="11.25" customHeight="1" x14ac:dyDescent="0.15">
      <c r="AQ38" s="648" t="s">
        <v>317</v>
      </c>
      <c r="AR38" s="649"/>
      <c r="AS38" s="649"/>
      <c r="AT38" s="649"/>
      <c r="AU38" s="649"/>
      <c r="AV38" s="649"/>
      <c r="AW38" s="649"/>
      <c r="AX38" s="649"/>
      <c r="AY38" s="650"/>
      <c r="AZ38" s="581" t="s">
        <v>318</v>
      </c>
      <c r="BA38" s="582"/>
      <c r="BB38" s="582"/>
      <c r="BC38" s="582"/>
      <c r="BD38" s="594"/>
      <c r="BE38" s="594"/>
      <c r="BF38" s="626"/>
      <c r="BG38" s="578" t="s">
        <v>319</v>
      </c>
      <c r="BH38" s="579"/>
      <c r="BI38" s="579"/>
      <c r="BJ38" s="579"/>
      <c r="BK38" s="579"/>
      <c r="BL38" s="579"/>
      <c r="BM38" s="579"/>
      <c r="BN38" s="579"/>
      <c r="BO38" s="579"/>
      <c r="BP38" s="579"/>
      <c r="BQ38" s="579"/>
      <c r="BR38" s="579"/>
      <c r="BS38" s="579"/>
      <c r="BT38" s="579"/>
      <c r="BU38" s="580"/>
      <c r="BV38" s="581">
        <v>22542</v>
      </c>
      <c r="BW38" s="582"/>
      <c r="BX38" s="582"/>
      <c r="BY38" s="582"/>
      <c r="BZ38" s="582"/>
      <c r="CA38" s="582"/>
      <c r="CB38" s="591"/>
      <c r="CD38" s="578" t="s">
        <v>320</v>
      </c>
      <c r="CE38" s="579"/>
      <c r="CF38" s="579"/>
      <c r="CG38" s="579"/>
      <c r="CH38" s="579"/>
      <c r="CI38" s="579"/>
      <c r="CJ38" s="579"/>
      <c r="CK38" s="579"/>
      <c r="CL38" s="579"/>
      <c r="CM38" s="579"/>
      <c r="CN38" s="579"/>
      <c r="CO38" s="579"/>
      <c r="CP38" s="579"/>
      <c r="CQ38" s="580"/>
      <c r="CR38" s="581">
        <v>2728286</v>
      </c>
      <c r="CS38" s="582"/>
      <c r="CT38" s="582"/>
      <c r="CU38" s="582"/>
      <c r="CV38" s="582"/>
      <c r="CW38" s="582"/>
      <c r="CX38" s="582"/>
      <c r="CY38" s="583"/>
      <c r="CZ38" s="608">
        <v>8.6</v>
      </c>
      <c r="DA38" s="609"/>
      <c r="DB38" s="609"/>
      <c r="DC38" s="610"/>
      <c r="DD38" s="590">
        <v>2279853</v>
      </c>
      <c r="DE38" s="582"/>
      <c r="DF38" s="582"/>
      <c r="DG38" s="582"/>
      <c r="DH38" s="582"/>
      <c r="DI38" s="582"/>
      <c r="DJ38" s="582"/>
      <c r="DK38" s="583"/>
      <c r="DL38" s="590">
        <v>1865944</v>
      </c>
      <c r="DM38" s="582"/>
      <c r="DN38" s="582"/>
      <c r="DO38" s="582"/>
      <c r="DP38" s="582"/>
      <c r="DQ38" s="582"/>
      <c r="DR38" s="582"/>
      <c r="DS38" s="582"/>
      <c r="DT38" s="582"/>
      <c r="DU38" s="582"/>
      <c r="DV38" s="583"/>
      <c r="DW38" s="586">
        <v>10.3</v>
      </c>
      <c r="DX38" s="606"/>
      <c r="DY38" s="606"/>
      <c r="DZ38" s="606"/>
      <c r="EA38" s="606"/>
      <c r="EB38" s="606"/>
      <c r="EC38" s="607"/>
    </row>
    <row r="39" spans="2:133" ht="11.25" customHeight="1" x14ac:dyDescent="0.15">
      <c r="AQ39" s="648" t="s">
        <v>321</v>
      </c>
      <c r="AR39" s="649"/>
      <c r="AS39" s="649"/>
      <c r="AT39" s="649"/>
      <c r="AU39" s="649"/>
      <c r="AV39" s="649"/>
      <c r="AW39" s="649"/>
      <c r="AX39" s="649"/>
      <c r="AY39" s="650"/>
      <c r="AZ39" s="581" t="s">
        <v>318</v>
      </c>
      <c r="BA39" s="582"/>
      <c r="BB39" s="582"/>
      <c r="BC39" s="582"/>
      <c r="BD39" s="594"/>
      <c r="BE39" s="594"/>
      <c r="BF39" s="626"/>
      <c r="BG39" s="618" t="s">
        <v>322</v>
      </c>
      <c r="BH39" s="619"/>
      <c r="BI39" s="619"/>
      <c r="BJ39" s="619"/>
      <c r="BK39" s="619"/>
      <c r="BL39" s="177"/>
      <c r="BM39" s="579" t="s">
        <v>323</v>
      </c>
      <c r="BN39" s="579"/>
      <c r="BO39" s="579"/>
      <c r="BP39" s="579"/>
      <c r="BQ39" s="579"/>
      <c r="BR39" s="579"/>
      <c r="BS39" s="579"/>
      <c r="BT39" s="579"/>
      <c r="BU39" s="580"/>
      <c r="BV39" s="581">
        <v>108</v>
      </c>
      <c r="BW39" s="582"/>
      <c r="BX39" s="582"/>
      <c r="BY39" s="582"/>
      <c r="BZ39" s="582"/>
      <c r="CA39" s="582"/>
      <c r="CB39" s="591"/>
      <c r="CD39" s="578" t="s">
        <v>324</v>
      </c>
      <c r="CE39" s="579"/>
      <c r="CF39" s="579"/>
      <c r="CG39" s="579"/>
      <c r="CH39" s="579"/>
      <c r="CI39" s="579"/>
      <c r="CJ39" s="579"/>
      <c r="CK39" s="579"/>
      <c r="CL39" s="579"/>
      <c r="CM39" s="579"/>
      <c r="CN39" s="579"/>
      <c r="CO39" s="579"/>
      <c r="CP39" s="579"/>
      <c r="CQ39" s="580"/>
      <c r="CR39" s="581">
        <v>2358380</v>
      </c>
      <c r="CS39" s="594"/>
      <c r="CT39" s="594"/>
      <c r="CU39" s="594"/>
      <c r="CV39" s="594"/>
      <c r="CW39" s="594"/>
      <c r="CX39" s="594"/>
      <c r="CY39" s="595"/>
      <c r="CZ39" s="608">
        <v>7.4</v>
      </c>
      <c r="DA39" s="609"/>
      <c r="DB39" s="609"/>
      <c r="DC39" s="610"/>
      <c r="DD39" s="590">
        <v>2304434</v>
      </c>
      <c r="DE39" s="594"/>
      <c r="DF39" s="594"/>
      <c r="DG39" s="594"/>
      <c r="DH39" s="594"/>
      <c r="DI39" s="594"/>
      <c r="DJ39" s="594"/>
      <c r="DK39" s="595"/>
      <c r="DL39" s="590" t="s">
        <v>318</v>
      </c>
      <c r="DM39" s="594"/>
      <c r="DN39" s="594"/>
      <c r="DO39" s="594"/>
      <c r="DP39" s="594"/>
      <c r="DQ39" s="594"/>
      <c r="DR39" s="594"/>
      <c r="DS39" s="594"/>
      <c r="DT39" s="594"/>
      <c r="DU39" s="594"/>
      <c r="DV39" s="595"/>
      <c r="DW39" s="586" t="s">
        <v>318</v>
      </c>
      <c r="DX39" s="606"/>
      <c r="DY39" s="606"/>
      <c r="DZ39" s="606"/>
      <c r="EA39" s="606"/>
      <c r="EB39" s="606"/>
      <c r="EC39" s="607"/>
    </row>
    <row r="40" spans="2:133" ht="11.25" customHeight="1" x14ac:dyDescent="0.15">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Q40" s="648" t="s">
        <v>325</v>
      </c>
      <c r="AR40" s="649"/>
      <c r="AS40" s="649"/>
      <c r="AT40" s="649"/>
      <c r="AU40" s="649"/>
      <c r="AV40" s="649"/>
      <c r="AW40" s="649"/>
      <c r="AX40" s="649"/>
      <c r="AY40" s="650"/>
      <c r="AZ40" s="581">
        <v>860044</v>
      </c>
      <c r="BA40" s="582"/>
      <c r="BB40" s="582"/>
      <c r="BC40" s="582"/>
      <c r="BD40" s="594"/>
      <c r="BE40" s="594"/>
      <c r="BF40" s="626"/>
      <c r="BG40" s="618"/>
      <c r="BH40" s="619"/>
      <c r="BI40" s="619"/>
      <c r="BJ40" s="619"/>
      <c r="BK40" s="619"/>
      <c r="BL40" s="177"/>
      <c r="BM40" s="579" t="s">
        <v>326</v>
      </c>
      <c r="BN40" s="579"/>
      <c r="BO40" s="579"/>
      <c r="BP40" s="579"/>
      <c r="BQ40" s="579"/>
      <c r="BR40" s="579"/>
      <c r="BS40" s="579"/>
      <c r="BT40" s="579"/>
      <c r="BU40" s="580"/>
      <c r="BV40" s="581">
        <v>108</v>
      </c>
      <c r="BW40" s="582"/>
      <c r="BX40" s="582"/>
      <c r="BY40" s="582"/>
      <c r="BZ40" s="582"/>
      <c r="CA40" s="582"/>
      <c r="CB40" s="591"/>
      <c r="CD40" s="578" t="s">
        <v>327</v>
      </c>
      <c r="CE40" s="579"/>
      <c r="CF40" s="579"/>
      <c r="CG40" s="579"/>
      <c r="CH40" s="579"/>
      <c r="CI40" s="579"/>
      <c r="CJ40" s="579"/>
      <c r="CK40" s="579"/>
      <c r="CL40" s="579"/>
      <c r="CM40" s="579"/>
      <c r="CN40" s="579"/>
      <c r="CO40" s="579"/>
      <c r="CP40" s="579"/>
      <c r="CQ40" s="580"/>
      <c r="CR40" s="581">
        <v>769815</v>
      </c>
      <c r="CS40" s="582"/>
      <c r="CT40" s="582"/>
      <c r="CU40" s="582"/>
      <c r="CV40" s="582"/>
      <c r="CW40" s="582"/>
      <c r="CX40" s="582"/>
      <c r="CY40" s="583"/>
      <c r="CZ40" s="608">
        <v>2.4</v>
      </c>
      <c r="DA40" s="609"/>
      <c r="DB40" s="609"/>
      <c r="DC40" s="610"/>
      <c r="DD40" s="590">
        <v>7315</v>
      </c>
      <c r="DE40" s="582"/>
      <c r="DF40" s="582"/>
      <c r="DG40" s="582"/>
      <c r="DH40" s="582"/>
      <c r="DI40" s="582"/>
      <c r="DJ40" s="582"/>
      <c r="DK40" s="583"/>
      <c r="DL40" s="590" t="s">
        <v>318</v>
      </c>
      <c r="DM40" s="582"/>
      <c r="DN40" s="582"/>
      <c r="DO40" s="582"/>
      <c r="DP40" s="582"/>
      <c r="DQ40" s="582"/>
      <c r="DR40" s="582"/>
      <c r="DS40" s="582"/>
      <c r="DT40" s="582"/>
      <c r="DU40" s="582"/>
      <c r="DV40" s="583"/>
      <c r="DW40" s="586" t="s">
        <v>318</v>
      </c>
      <c r="DX40" s="606"/>
      <c r="DY40" s="606"/>
      <c r="DZ40" s="606"/>
      <c r="EA40" s="606"/>
      <c r="EB40" s="606"/>
      <c r="EC40" s="607"/>
    </row>
    <row r="41" spans="2:133" ht="11.25" customHeight="1" x14ac:dyDescent="0.15">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Q41" s="596" t="s">
        <v>328</v>
      </c>
      <c r="AR41" s="597"/>
      <c r="AS41" s="597"/>
      <c r="AT41" s="597"/>
      <c r="AU41" s="597"/>
      <c r="AV41" s="597"/>
      <c r="AW41" s="597"/>
      <c r="AX41" s="597"/>
      <c r="AY41" s="598"/>
      <c r="AZ41" s="641">
        <v>1459409</v>
      </c>
      <c r="BA41" s="642"/>
      <c r="BB41" s="642"/>
      <c r="BC41" s="642"/>
      <c r="BD41" s="637"/>
      <c r="BE41" s="637"/>
      <c r="BF41" s="639"/>
      <c r="BG41" s="620"/>
      <c r="BH41" s="621"/>
      <c r="BI41" s="621"/>
      <c r="BJ41" s="621"/>
      <c r="BK41" s="621"/>
      <c r="BL41" s="179"/>
      <c r="BM41" s="597" t="s">
        <v>329</v>
      </c>
      <c r="BN41" s="597"/>
      <c r="BO41" s="597"/>
      <c r="BP41" s="597"/>
      <c r="BQ41" s="597"/>
      <c r="BR41" s="597"/>
      <c r="BS41" s="597"/>
      <c r="BT41" s="597"/>
      <c r="BU41" s="598"/>
      <c r="BV41" s="641">
        <v>248</v>
      </c>
      <c r="BW41" s="642"/>
      <c r="BX41" s="642"/>
      <c r="BY41" s="642"/>
      <c r="BZ41" s="642"/>
      <c r="CA41" s="642"/>
      <c r="CB41" s="651"/>
      <c r="CD41" s="578" t="s">
        <v>330</v>
      </c>
      <c r="CE41" s="579"/>
      <c r="CF41" s="579"/>
      <c r="CG41" s="579"/>
      <c r="CH41" s="579"/>
      <c r="CI41" s="579"/>
      <c r="CJ41" s="579"/>
      <c r="CK41" s="579"/>
      <c r="CL41" s="579"/>
      <c r="CM41" s="579"/>
      <c r="CN41" s="579"/>
      <c r="CO41" s="579"/>
      <c r="CP41" s="579"/>
      <c r="CQ41" s="580"/>
      <c r="CR41" s="581" t="s">
        <v>331</v>
      </c>
      <c r="CS41" s="594"/>
      <c r="CT41" s="594"/>
      <c r="CU41" s="594"/>
      <c r="CV41" s="594"/>
      <c r="CW41" s="594"/>
      <c r="CX41" s="594"/>
      <c r="CY41" s="595"/>
      <c r="CZ41" s="608" t="s">
        <v>331</v>
      </c>
      <c r="DA41" s="609"/>
      <c r="DB41" s="609"/>
      <c r="DC41" s="610"/>
      <c r="DD41" s="590" t="s">
        <v>331</v>
      </c>
      <c r="DE41" s="594"/>
      <c r="DF41" s="594"/>
      <c r="DG41" s="594"/>
      <c r="DH41" s="594"/>
      <c r="DI41" s="594"/>
      <c r="DJ41" s="594"/>
      <c r="DK41" s="595"/>
      <c r="DL41" s="654"/>
      <c r="DM41" s="655"/>
      <c r="DN41" s="655"/>
      <c r="DO41" s="655"/>
      <c r="DP41" s="655"/>
      <c r="DQ41" s="655"/>
      <c r="DR41" s="655"/>
      <c r="DS41" s="655"/>
      <c r="DT41" s="655"/>
      <c r="DU41" s="655"/>
      <c r="DV41" s="656"/>
      <c r="DW41" s="657"/>
      <c r="DX41" s="658"/>
      <c r="DY41" s="658"/>
      <c r="DZ41" s="658"/>
      <c r="EA41" s="658"/>
      <c r="EB41" s="658"/>
      <c r="EC41" s="659"/>
    </row>
    <row r="42" spans="2:133" ht="11.25" customHeight="1" x14ac:dyDescent="0.15">
      <c r="B42" s="168" t="s">
        <v>332</v>
      </c>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CD42" s="578" t="s">
        <v>333</v>
      </c>
      <c r="CE42" s="579"/>
      <c r="CF42" s="579"/>
      <c r="CG42" s="579"/>
      <c r="CH42" s="579"/>
      <c r="CI42" s="579"/>
      <c r="CJ42" s="579"/>
      <c r="CK42" s="579"/>
      <c r="CL42" s="579"/>
      <c r="CM42" s="579"/>
      <c r="CN42" s="579"/>
      <c r="CO42" s="579"/>
      <c r="CP42" s="579"/>
      <c r="CQ42" s="580"/>
      <c r="CR42" s="581">
        <v>3207866</v>
      </c>
      <c r="CS42" s="582"/>
      <c r="CT42" s="582"/>
      <c r="CU42" s="582"/>
      <c r="CV42" s="582"/>
      <c r="CW42" s="582"/>
      <c r="CX42" s="582"/>
      <c r="CY42" s="583"/>
      <c r="CZ42" s="608">
        <v>10.1</v>
      </c>
      <c r="DA42" s="652"/>
      <c r="DB42" s="652"/>
      <c r="DC42" s="653"/>
      <c r="DD42" s="590">
        <v>895517</v>
      </c>
      <c r="DE42" s="582"/>
      <c r="DF42" s="582"/>
      <c r="DG42" s="582"/>
      <c r="DH42" s="582"/>
      <c r="DI42" s="582"/>
      <c r="DJ42" s="582"/>
      <c r="DK42" s="583"/>
      <c r="DL42" s="654"/>
      <c r="DM42" s="655"/>
      <c r="DN42" s="655"/>
      <c r="DO42" s="655"/>
      <c r="DP42" s="655"/>
      <c r="DQ42" s="655"/>
      <c r="DR42" s="655"/>
      <c r="DS42" s="655"/>
      <c r="DT42" s="655"/>
      <c r="DU42" s="655"/>
      <c r="DV42" s="656"/>
      <c r="DW42" s="657"/>
      <c r="DX42" s="658"/>
      <c r="DY42" s="658"/>
      <c r="DZ42" s="658"/>
      <c r="EA42" s="658"/>
      <c r="EB42" s="658"/>
      <c r="EC42" s="659"/>
    </row>
    <row r="43" spans="2:133" ht="11.25" customHeight="1" x14ac:dyDescent="0.15">
      <c r="B43" s="180" t="s">
        <v>334</v>
      </c>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CD43" s="578" t="s">
        <v>335</v>
      </c>
      <c r="CE43" s="579"/>
      <c r="CF43" s="579"/>
      <c r="CG43" s="579"/>
      <c r="CH43" s="579"/>
      <c r="CI43" s="579"/>
      <c r="CJ43" s="579"/>
      <c r="CK43" s="579"/>
      <c r="CL43" s="579"/>
      <c r="CM43" s="579"/>
      <c r="CN43" s="579"/>
      <c r="CO43" s="579"/>
      <c r="CP43" s="579"/>
      <c r="CQ43" s="580"/>
      <c r="CR43" s="581">
        <v>67704</v>
      </c>
      <c r="CS43" s="594"/>
      <c r="CT43" s="594"/>
      <c r="CU43" s="594"/>
      <c r="CV43" s="594"/>
      <c r="CW43" s="594"/>
      <c r="CX43" s="594"/>
      <c r="CY43" s="595"/>
      <c r="CZ43" s="608">
        <v>0.2</v>
      </c>
      <c r="DA43" s="609"/>
      <c r="DB43" s="609"/>
      <c r="DC43" s="610"/>
      <c r="DD43" s="590">
        <v>67704</v>
      </c>
      <c r="DE43" s="594"/>
      <c r="DF43" s="594"/>
      <c r="DG43" s="594"/>
      <c r="DH43" s="594"/>
      <c r="DI43" s="594"/>
      <c r="DJ43" s="594"/>
      <c r="DK43" s="595"/>
      <c r="DL43" s="654"/>
      <c r="DM43" s="655"/>
      <c r="DN43" s="655"/>
      <c r="DO43" s="655"/>
      <c r="DP43" s="655"/>
      <c r="DQ43" s="655"/>
      <c r="DR43" s="655"/>
      <c r="DS43" s="655"/>
      <c r="DT43" s="655"/>
      <c r="DU43" s="655"/>
      <c r="DV43" s="656"/>
      <c r="DW43" s="657"/>
      <c r="DX43" s="658"/>
      <c r="DY43" s="658"/>
      <c r="DZ43" s="658"/>
      <c r="EA43" s="658"/>
      <c r="EB43" s="658"/>
      <c r="EC43" s="659"/>
    </row>
    <row r="44" spans="2:133" ht="11.25" customHeight="1" x14ac:dyDescent="0.15">
      <c r="B44" s="180" t="s">
        <v>336</v>
      </c>
      <c r="CD44" s="630" t="s">
        <v>288</v>
      </c>
      <c r="CE44" s="631"/>
      <c r="CF44" s="578" t="s">
        <v>337</v>
      </c>
      <c r="CG44" s="579"/>
      <c r="CH44" s="579"/>
      <c r="CI44" s="579"/>
      <c r="CJ44" s="579"/>
      <c r="CK44" s="579"/>
      <c r="CL44" s="579"/>
      <c r="CM44" s="579"/>
      <c r="CN44" s="579"/>
      <c r="CO44" s="579"/>
      <c r="CP44" s="579"/>
      <c r="CQ44" s="580"/>
      <c r="CR44" s="581">
        <v>3196926</v>
      </c>
      <c r="CS44" s="582"/>
      <c r="CT44" s="582"/>
      <c r="CU44" s="582"/>
      <c r="CV44" s="582"/>
      <c r="CW44" s="582"/>
      <c r="CX44" s="582"/>
      <c r="CY44" s="583"/>
      <c r="CZ44" s="608">
        <v>10.1</v>
      </c>
      <c r="DA44" s="652"/>
      <c r="DB44" s="652"/>
      <c r="DC44" s="653"/>
      <c r="DD44" s="590">
        <v>892242</v>
      </c>
      <c r="DE44" s="582"/>
      <c r="DF44" s="582"/>
      <c r="DG44" s="582"/>
      <c r="DH44" s="582"/>
      <c r="DI44" s="582"/>
      <c r="DJ44" s="582"/>
      <c r="DK44" s="583"/>
      <c r="DL44" s="654"/>
      <c r="DM44" s="655"/>
      <c r="DN44" s="655"/>
      <c r="DO44" s="655"/>
      <c r="DP44" s="655"/>
      <c r="DQ44" s="655"/>
      <c r="DR44" s="655"/>
      <c r="DS44" s="655"/>
      <c r="DT44" s="655"/>
      <c r="DU44" s="655"/>
      <c r="DV44" s="656"/>
      <c r="DW44" s="657"/>
      <c r="DX44" s="658"/>
      <c r="DY44" s="658"/>
      <c r="DZ44" s="658"/>
      <c r="EA44" s="658"/>
      <c r="EB44" s="658"/>
      <c r="EC44" s="659"/>
    </row>
    <row r="45" spans="2:133" ht="11.25" customHeight="1" x14ac:dyDescent="0.15">
      <c r="CD45" s="632"/>
      <c r="CE45" s="633"/>
      <c r="CF45" s="578" t="s">
        <v>338</v>
      </c>
      <c r="CG45" s="579"/>
      <c r="CH45" s="579"/>
      <c r="CI45" s="579"/>
      <c r="CJ45" s="579"/>
      <c r="CK45" s="579"/>
      <c r="CL45" s="579"/>
      <c r="CM45" s="579"/>
      <c r="CN45" s="579"/>
      <c r="CO45" s="579"/>
      <c r="CP45" s="579"/>
      <c r="CQ45" s="580"/>
      <c r="CR45" s="581">
        <v>839841</v>
      </c>
      <c r="CS45" s="594"/>
      <c r="CT45" s="594"/>
      <c r="CU45" s="594"/>
      <c r="CV45" s="594"/>
      <c r="CW45" s="594"/>
      <c r="CX45" s="594"/>
      <c r="CY45" s="595"/>
      <c r="CZ45" s="608">
        <v>2.7</v>
      </c>
      <c r="DA45" s="609"/>
      <c r="DB45" s="609"/>
      <c r="DC45" s="610"/>
      <c r="DD45" s="590">
        <v>85029</v>
      </c>
      <c r="DE45" s="594"/>
      <c r="DF45" s="594"/>
      <c r="DG45" s="594"/>
      <c r="DH45" s="594"/>
      <c r="DI45" s="594"/>
      <c r="DJ45" s="594"/>
      <c r="DK45" s="595"/>
      <c r="DL45" s="654"/>
      <c r="DM45" s="655"/>
      <c r="DN45" s="655"/>
      <c r="DO45" s="655"/>
      <c r="DP45" s="655"/>
      <c r="DQ45" s="655"/>
      <c r="DR45" s="655"/>
      <c r="DS45" s="655"/>
      <c r="DT45" s="655"/>
      <c r="DU45" s="655"/>
      <c r="DV45" s="656"/>
      <c r="DW45" s="657"/>
      <c r="DX45" s="658"/>
      <c r="DY45" s="658"/>
      <c r="DZ45" s="658"/>
      <c r="EA45" s="658"/>
      <c r="EB45" s="658"/>
      <c r="EC45" s="659"/>
    </row>
    <row r="46" spans="2:133" ht="11.25" customHeight="1" x14ac:dyDescent="0.15">
      <c r="CD46" s="632"/>
      <c r="CE46" s="633"/>
      <c r="CF46" s="578" t="s">
        <v>339</v>
      </c>
      <c r="CG46" s="579"/>
      <c r="CH46" s="579"/>
      <c r="CI46" s="579"/>
      <c r="CJ46" s="579"/>
      <c r="CK46" s="579"/>
      <c r="CL46" s="579"/>
      <c r="CM46" s="579"/>
      <c r="CN46" s="579"/>
      <c r="CO46" s="579"/>
      <c r="CP46" s="579"/>
      <c r="CQ46" s="580"/>
      <c r="CR46" s="581">
        <v>2222572</v>
      </c>
      <c r="CS46" s="582"/>
      <c r="CT46" s="582"/>
      <c r="CU46" s="582"/>
      <c r="CV46" s="582"/>
      <c r="CW46" s="582"/>
      <c r="CX46" s="582"/>
      <c r="CY46" s="583"/>
      <c r="CZ46" s="608">
        <v>7</v>
      </c>
      <c r="DA46" s="652"/>
      <c r="DB46" s="652"/>
      <c r="DC46" s="653"/>
      <c r="DD46" s="590">
        <v>793197</v>
      </c>
      <c r="DE46" s="582"/>
      <c r="DF46" s="582"/>
      <c r="DG46" s="582"/>
      <c r="DH46" s="582"/>
      <c r="DI46" s="582"/>
      <c r="DJ46" s="582"/>
      <c r="DK46" s="583"/>
      <c r="DL46" s="654"/>
      <c r="DM46" s="655"/>
      <c r="DN46" s="655"/>
      <c r="DO46" s="655"/>
      <c r="DP46" s="655"/>
      <c r="DQ46" s="655"/>
      <c r="DR46" s="655"/>
      <c r="DS46" s="655"/>
      <c r="DT46" s="655"/>
      <c r="DU46" s="655"/>
      <c r="DV46" s="656"/>
      <c r="DW46" s="657"/>
      <c r="DX46" s="658"/>
      <c r="DY46" s="658"/>
      <c r="DZ46" s="658"/>
      <c r="EA46" s="658"/>
      <c r="EB46" s="658"/>
      <c r="EC46" s="659"/>
    </row>
    <row r="47" spans="2:133" ht="11.25" customHeight="1" x14ac:dyDescent="0.15">
      <c r="CD47" s="632"/>
      <c r="CE47" s="633"/>
      <c r="CF47" s="578" t="s">
        <v>340</v>
      </c>
      <c r="CG47" s="579"/>
      <c r="CH47" s="579"/>
      <c r="CI47" s="579"/>
      <c r="CJ47" s="579"/>
      <c r="CK47" s="579"/>
      <c r="CL47" s="579"/>
      <c r="CM47" s="579"/>
      <c r="CN47" s="579"/>
      <c r="CO47" s="579"/>
      <c r="CP47" s="579"/>
      <c r="CQ47" s="580"/>
      <c r="CR47" s="581">
        <v>10940</v>
      </c>
      <c r="CS47" s="594"/>
      <c r="CT47" s="594"/>
      <c r="CU47" s="594"/>
      <c r="CV47" s="594"/>
      <c r="CW47" s="594"/>
      <c r="CX47" s="594"/>
      <c r="CY47" s="595"/>
      <c r="CZ47" s="608">
        <v>0</v>
      </c>
      <c r="DA47" s="609"/>
      <c r="DB47" s="609"/>
      <c r="DC47" s="610"/>
      <c r="DD47" s="590">
        <v>3275</v>
      </c>
      <c r="DE47" s="594"/>
      <c r="DF47" s="594"/>
      <c r="DG47" s="594"/>
      <c r="DH47" s="594"/>
      <c r="DI47" s="594"/>
      <c r="DJ47" s="594"/>
      <c r="DK47" s="595"/>
      <c r="DL47" s="654"/>
      <c r="DM47" s="655"/>
      <c r="DN47" s="655"/>
      <c r="DO47" s="655"/>
      <c r="DP47" s="655"/>
      <c r="DQ47" s="655"/>
      <c r="DR47" s="655"/>
      <c r="DS47" s="655"/>
      <c r="DT47" s="655"/>
      <c r="DU47" s="655"/>
      <c r="DV47" s="656"/>
      <c r="DW47" s="657"/>
      <c r="DX47" s="658"/>
      <c r="DY47" s="658"/>
      <c r="DZ47" s="658"/>
      <c r="EA47" s="658"/>
      <c r="EB47" s="658"/>
      <c r="EC47" s="659"/>
    </row>
    <row r="48" spans="2:133" x14ac:dyDescent="0.15">
      <c r="CD48" s="634"/>
      <c r="CE48" s="635"/>
      <c r="CF48" s="578" t="s">
        <v>341</v>
      </c>
      <c r="CG48" s="579"/>
      <c r="CH48" s="579"/>
      <c r="CI48" s="579"/>
      <c r="CJ48" s="579"/>
      <c r="CK48" s="579"/>
      <c r="CL48" s="579"/>
      <c r="CM48" s="579"/>
      <c r="CN48" s="579"/>
      <c r="CO48" s="579"/>
      <c r="CP48" s="579"/>
      <c r="CQ48" s="580"/>
      <c r="CR48" s="581" t="s">
        <v>112</v>
      </c>
      <c r="CS48" s="582"/>
      <c r="CT48" s="582"/>
      <c r="CU48" s="582"/>
      <c r="CV48" s="582"/>
      <c r="CW48" s="582"/>
      <c r="CX48" s="582"/>
      <c r="CY48" s="583"/>
      <c r="CZ48" s="608" t="s">
        <v>112</v>
      </c>
      <c r="DA48" s="652"/>
      <c r="DB48" s="652"/>
      <c r="DC48" s="653"/>
      <c r="DD48" s="590" t="s">
        <v>112</v>
      </c>
      <c r="DE48" s="582"/>
      <c r="DF48" s="582"/>
      <c r="DG48" s="582"/>
      <c r="DH48" s="582"/>
      <c r="DI48" s="582"/>
      <c r="DJ48" s="582"/>
      <c r="DK48" s="583"/>
      <c r="DL48" s="654"/>
      <c r="DM48" s="655"/>
      <c r="DN48" s="655"/>
      <c r="DO48" s="655"/>
      <c r="DP48" s="655"/>
      <c r="DQ48" s="655"/>
      <c r="DR48" s="655"/>
      <c r="DS48" s="655"/>
      <c r="DT48" s="655"/>
      <c r="DU48" s="655"/>
      <c r="DV48" s="656"/>
      <c r="DW48" s="657"/>
      <c r="DX48" s="658"/>
      <c r="DY48" s="658"/>
      <c r="DZ48" s="658"/>
      <c r="EA48" s="658"/>
      <c r="EB48" s="658"/>
      <c r="EC48" s="659"/>
    </row>
    <row r="49" spans="82:133" ht="11.25" customHeight="1" x14ac:dyDescent="0.15">
      <c r="CD49" s="596" t="s">
        <v>342</v>
      </c>
      <c r="CE49" s="597"/>
      <c r="CF49" s="597"/>
      <c r="CG49" s="597"/>
      <c r="CH49" s="597"/>
      <c r="CI49" s="597"/>
      <c r="CJ49" s="597"/>
      <c r="CK49" s="597"/>
      <c r="CL49" s="597"/>
      <c r="CM49" s="597"/>
      <c r="CN49" s="597"/>
      <c r="CO49" s="597"/>
      <c r="CP49" s="597"/>
      <c r="CQ49" s="598"/>
      <c r="CR49" s="641">
        <v>31691129</v>
      </c>
      <c r="CS49" s="637"/>
      <c r="CT49" s="637"/>
      <c r="CU49" s="637"/>
      <c r="CV49" s="637"/>
      <c r="CW49" s="637"/>
      <c r="CX49" s="637"/>
      <c r="CY49" s="660"/>
      <c r="CZ49" s="661">
        <v>100</v>
      </c>
      <c r="DA49" s="662"/>
      <c r="DB49" s="662"/>
      <c r="DC49" s="663"/>
      <c r="DD49" s="664">
        <v>20304230</v>
      </c>
      <c r="DE49" s="637"/>
      <c r="DF49" s="637"/>
      <c r="DG49" s="637"/>
      <c r="DH49" s="637"/>
      <c r="DI49" s="637"/>
      <c r="DJ49" s="637"/>
      <c r="DK49" s="660"/>
      <c r="DL49" s="665"/>
      <c r="DM49" s="666"/>
      <c r="DN49" s="666"/>
      <c r="DO49" s="666"/>
      <c r="DP49" s="666"/>
      <c r="DQ49" s="666"/>
      <c r="DR49" s="666"/>
      <c r="DS49" s="666"/>
      <c r="DT49" s="666"/>
      <c r="DU49" s="666"/>
      <c r="DV49" s="667"/>
      <c r="DW49" s="668"/>
      <c r="DX49" s="669"/>
      <c r="DY49" s="669"/>
      <c r="DZ49" s="669"/>
      <c r="EA49" s="669"/>
      <c r="EB49" s="669"/>
      <c r="EC49" s="67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185" customWidth="1"/>
    <col min="131" max="131" width="1.625" style="185" customWidth="1"/>
    <col min="132" max="16384" width="9" style="185" hidden="1"/>
  </cols>
  <sheetData>
    <row r="1" spans="1:131" ht="11.25" customHeight="1" thickBot="1" x14ac:dyDescent="0.2">
      <c r="A1" s="181"/>
      <c r="B1" s="181"/>
      <c r="C1" s="181"/>
      <c r="D1" s="181"/>
      <c r="E1" s="181"/>
      <c r="F1" s="181"/>
      <c r="G1" s="181"/>
      <c r="H1" s="181"/>
      <c r="I1" s="181"/>
      <c r="J1" s="181"/>
      <c r="K1" s="181"/>
      <c r="L1" s="181"/>
      <c r="M1" s="181"/>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S1" s="182"/>
      <c r="BT1" s="182"/>
      <c r="BU1" s="182"/>
      <c r="BV1" s="182"/>
      <c r="BW1" s="182"/>
      <c r="BX1" s="182"/>
      <c r="BY1" s="182"/>
      <c r="BZ1" s="182"/>
      <c r="CA1" s="182"/>
      <c r="CB1" s="182"/>
      <c r="CC1" s="182"/>
      <c r="CD1" s="182"/>
      <c r="CE1" s="182"/>
      <c r="CF1" s="182"/>
      <c r="CG1" s="182"/>
      <c r="CH1" s="182"/>
      <c r="CI1" s="182"/>
      <c r="CJ1" s="182"/>
      <c r="CK1" s="182"/>
      <c r="CL1" s="182"/>
      <c r="CM1" s="182"/>
      <c r="CN1" s="182"/>
      <c r="CO1" s="182"/>
      <c r="CP1" s="182"/>
      <c r="CQ1" s="182"/>
      <c r="CR1" s="182"/>
      <c r="CS1" s="182"/>
      <c r="CT1" s="182"/>
      <c r="CU1" s="182"/>
      <c r="CV1" s="182"/>
      <c r="CW1" s="182"/>
      <c r="CX1" s="182"/>
      <c r="CY1" s="182"/>
      <c r="CZ1" s="182"/>
      <c r="DA1" s="182"/>
      <c r="DB1" s="182"/>
      <c r="DC1" s="182"/>
      <c r="DD1" s="182"/>
      <c r="DE1" s="182"/>
      <c r="DF1" s="182"/>
      <c r="DG1" s="182"/>
      <c r="DH1" s="182"/>
      <c r="DI1" s="182"/>
      <c r="DJ1" s="182"/>
      <c r="DK1" s="182"/>
      <c r="DL1" s="182"/>
      <c r="DM1" s="182"/>
      <c r="DN1" s="182"/>
      <c r="DO1" s="182"/>
      <c r="DP1" s="182"/>
      <c r="DQ1" s="183"/>
      <c r="DR1" s="183"/>
      <c r="DS1" s="183"/>
      <c r="DT1" s="183"/>
      <c r="DU1" s="183"/>
      <c r="DV1" s="183"/>
      <c r="DW1" s="183"/>
      <c r="DX1" s="183"/>
      <c r="DY1" s="183"/>
      <c r="DZ1" s="183"/>
      <c r="EA1" s="184"/>
    </row>
    <row r="2" spans="1:131" ht="26.25" customHeight="1" thickBot="1" x14ac:dyDescent="0.2">
      <c r="A2" s="186" t="s">
        <v>343</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700" t="s">
        <v>344</v>
      </c>
      <c r="DK2" s="701"/>
      <c r="DL2" s="701"/>
      <c r="DM2" s="701"/>
      <c r="DN2" s="701"/>
      <c r="DO2" s="702"/>
      <c r="DP2" s="182"/>
      <c r="DQ2" s="700" t="s">
        <v>345</v>
      </c>
      <c r="DR2" s="701"/>
      <c r="DS2" s="701"/>
      <c r="DT2" s="701"/>
      <c r="DU2" s="701"/>
      <c r="DV2" s="701"/>
      <c r="DW2" s="701"/>
      <c r="DX2" s="701"/>
      <c r="DY2" s="701"/>
      <c r="DZ2" s="702"/>
      <c r="EA2" s="184"/>
    </row>
    <row r="3" spans="1:131" ht="11.25" customHeight="1" x14ac:dyDescent="0.15">
      <c r="A3" s="182"/>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P3" s="182"/>
      <c r="AQ3" s="182"/>
      <c r="AR3" s="182"/>
      <c r="AS3" s="182"/>
      <c r="AT3" s="182"/>
      <c r="AU3" s="182"/>
      <c r="AV3" s="182"/>
      <c r="AW3" s="182"/>
      <c r="AX3" s="182"/>
      <c r="AY3" s="182"/>
      <c r="AZ3" s="182"/>
      <c r="BA3" s="182"/>
      <c r="BB3" s="182"/>
      <c r="BC3" s="182"/>
      <c r="BD3" s="182"/>
      <c r="BE3" s="182"/>
      <c r="BF3" s="182"/>
      <c r="BG3" s="182"/>
      <c r="BH3" s="182"/>
      <c r="BI3" s="182"/>
      <c r="BJ3" s="182"/>
      <c r="BK3" s="182"/>
      <c r="BL3" s="182"/>
      <c r="BM3" s="182"/>
      <c r="BN3" s="182"/>
      <c r="BO3" s="182"/>
      <c r="BP3" s="182"/>
      <c r="BQ3" s="182"/>
      <c r="BR3" s="182"/>
      <c r="BS3" s="182"/>
      <c r="BT3" s="182"/>
      <c r="BU3" s="182"/>
      <c r="BV3" s="182"/>
      <c r="BW3" s="182"/>
      <c r="BX3" s="182"/>
      <c r="BY3" s="182"/>
      <c r="BZ3" s="182"/>
      <c r="CA3" s="182"/>
      <c r="CB3" s="182"/>
      <c r="CC3" s="182"/>
      <c r="CD3" s="182"/>
      <c r="CE3" s="182"/>
      <c r="CF3" s="182"/>
      <c r="CG3" s="182"/>
      <c r="CH3" s="182"/>
      <c r="CI3" s="182"/>
      <c r="CJ3" s="182"/>
      <c r="CK3" s="182"/>
      <c r="CL3" s="182"/>
      <c r="CM3" s="182"/>
      <c r="CN3" s="182"/>
      <c r="CO3" s="182"/>
      <c r="CP3" s="182"/>
      <c r="CQ3" s="182"/>
      <c r="CR3" s="182"/>
      <c r="CS3" s="182"/>
      <c r="CT3" s="182"/>
      <c r="CU3" s="182"/>
      <c r="CV3" s="182"/>
      <c r="CW3" s="182"/>
      <c r="CX3" s="182"/>
      <c r="CY3" s="182"/>
      <c r="CZ3" s="182"/>
      <c r="DA3" s="182"/>
      <c r="DB3" s="182"/>
      <c r="DC3" s="182"/>
      <c r="DD3" s="182"/>
      <c r="DE3" s="182"/>
      <c r="DF3" s="182"/>
      <c r="DG3" s="182"/>
      <c r="DH3" s="182"/>
      <c r="DI3" s="182"/>
      <c r="DJ3" s="182"/>
      <c r="DK3" s="182"/>
      <c r="DL3" s="182"/>
      <c r="DM3" s="182"/>
      <c r="DN3" s="182"/>
      <c r="DO3" s="182"/>
      <c r="DP3" s="182"/>
      <c r="DQ3" s="182"/>
      <c r="DR3" s="182"/>
      <c r="DS3" s="182"/>
      <c r="DT3" s="182"/>
      <c r="DU3" s="182"/>
      <c r="DV3" s="182"/>
      <c r="DW3" s="182"/>
      <c r="DX3" s="182"/>
      <c r="DY3" s="182"/>
      <c r="DZ3" s="182"/>
      <c r="EA3" s="184"/>
    </row>
    <row r="4" spans="1:131" s="190" customFormat="1" ht="26.25" customHeight="1" thickBot="1" x14ac:dyDescent="0.2">
      <c r="A4" s="703" t="s">
        <v>346</v>
      </c>
      <c r="B4" s="703"/>
      <c r="C4" s="703"/>
      <c r="D4" s="703"/>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703"/>
      <c r="AK4" s="703"/>
      <c r="AL4" s="703"/>
      <c r="AM4" s="703"/>
      <c r="AN4" s="703"/>
      <c r="AO4" s="703"/>
      <c r="AP4" s="703"/>
      <c r="AQ4" s="703"/>
      <c r="AR4" s="703"/>
      <c r="AS4" s="703"/>
      <c r="AT4" s="703"/>
      <c r="AU4" s="703"/>
      <c r="AV4" s="703"/>
      <c r="AW4" s="703"/>
      <c r="AX4" s="703"/>
      <c r="AY4" s="703"/>
      <c r="AZ4" s="187"/>
      <c r="BA4" s="187"/>
      <c r="BB4" s="187"/>
      <c r="BC4" s="187"/>
      <c r="BD4" s="187"/>
      <c r="BE4" s="188"/>
      <c r="BF4" s="188"/>
      <c r="BG4" s="188"/>
      <c r="BH4" s="188"/>
      <c r="BI4" s="188"/>
      <c r="BJ4" s="188"/>
      <c r="BK4" s="188"/>
      <c r="BL4" s="188"/>
      <c r="BM4" s="188"/>
      <c r="BN4" s="188"/>
      <c r="BO4" s="188"/>
      <c r="BP4" s="188"/>
      <c r="BQ4" s="187" t="s">
        <v>347</v>
      </c>
      <c r="BR4" s="187"/>
      <c r="BS4" s="187"/>
      <c r="BT4" s="187"/>
      <c r="BU4" s="187"/>
      <c r="BV4" s="187"/>
      <c r="BW4" s="187"/>
      <c r="BX4" s="187"/>
      <c r="BY4" s="187"/>
      <c r="BZ4" s="187"/>
      <c r="CA4" s="187"/>
      <c r="CB4" s="187"/>
      <c r="CC4" s="187"/>
      <c r="CD4" s="187"/>
      <c r="CE4" s="187"/>
      <c r="CF4" s="187"/>
      <c r="CG4" s="187"/>
      <c r="CH4" s="187"/>
      <c r="CI4" s="187"/>
      <c r="CJ4" s="187"/>
      <c r="CK4" s="187"/>
      <c r="CL4" s="187"/>
      <c r="CM4" s="187"/>
      <c r="CN4" s="187"/>
      <c r="CO4" s="187"/>
      <c r="CP4" s="187"/>
      <c r="CQ4" s="187"/>
      <c r="CR4" s="187"/>
      <c r="CS4" s="187"/>
      <c r="CT4" s="187"/>
      <c r="CU4" s="187"/>
      <c r="CV4" s="187"/>
      <c r="CW4" s="187"/>
      <c r="CX4" s="187"/>
      <c r="CY4" s="187"/>
      <c r="CZ4" s="187"/>
      <c r="DA4" s="187"/>
      <c r="DB4" s="187"/>
      <c r="DC4" s="187"/>
      <c r="DD4" s="187"/>
      <c r="DE4" s="187"/>
      <c r="DF4" s="187"/>
      <c r="DG4" s="187"/>
      <c r="DH4" s="187"/>
      <c r="DI4" s="187"/>
      <c r="DJ4" s="187"/>
      <c r="DK4" s="187"/>
      <c r="DL4" s="187"/>
      <c r="DM4" s="187"/>
      <c r="DN4" s="187"/>
      <c r="DO4" s="187"/>
      <c r="DP4" s="187"/>
      <c r="DQ4" s="187"/>
      <c r="DR4" s="187"/>
      <c r="DS4" s="187"/>
      <c r="DT4" s="187"/>
      <c r="DU4" s="187"/>
      <c r="DV4" s="187"/>
      <c r="DW4" s="187"/>
      <c r="DX4" s="187"/>
      <c r="DY4" s="187"/>
      <c r="DZ4" s="187"/>
      <c r="EA4" s="189"/>
    </row>
    <row r="5" spans="1:131" s="190" customFormat="1" ht="26.25" customHeight="1" x14ac:dyDescent="0.15">
      <c r="A5" s="694" t="s">
        <v>348</v>
      </c>
      <c r="B5" s="695"/>
      <c r="C5" s="695"/>
      <c r="D5" s="695"/>
      <c r="E5" s="695"/>
      <c r="F5" s="695"/>
      <c r="G5" s="695"/>
      <c r="H5" s="695"/>
      <c r="I5" s="695"/>
      <c r="J5" s="695"/>
      <c r="K5" s="695"/>
      <c r="L5" s="695"/>
      <c r="M5" s="695"/>
      <c r="N5" s="695"/>
      <c r="O5" s="695"/>
      <c r="P5" s="696"/>
      <c r="Q5" s="671" t="s">
        <v>349</v>
      </c>
      <c r="R5" s="672"/>
      <c r="S5" s="672"/>
      <c r="T5" s="672"/>
      <c r="U5" s="673"/>
      <c r="V5" s="671" t="s">
        <v>350</v>
      </c>
      <c r="W5" s="672"/>
      <c r="X5" s="672"/>
      <c r="Y5" s="672"/>
      <c r="Z5" s="673"/>
      <c r="AA5" s="671" t="s">
        <v>351</v>
      </c>
      <c r="AB5" s="672"/>
      <c r="AC5" s="672"/>
      <c r="AD5" s="672"/>
      <c r="AE5" s="672"/>
      <c r="AF5" s="704" t="s">
        <v>352</v>
      </c>
      <c r="AG5" s="672"/>
      <c r="AH5" s="672"/>
      <c r="AI5" s="672"/>
      <c r="AJ5" s="683"/>
      <c r="AK5" s="672" t="s">
        <v>353</v>
      </c>
      <c r="AL5" s="672"/>
      <c r="AM5" s="672"/>
      <c r="AN5" s="672"/>
      <c r="AO5" s="673"/>
      <c r="AP5" s="671" t="s">
        <v>354</v>
      </c>
      <c r="AQ5" s="672"/>
      <c r="AR5" s="672"/>
      <c r="AS5" s="672"/>
      <c r="AT5" s="673"/>
      <c r="AU5" s="671" t="s">
        <v>355</v>
      </c>
      <c r="AV5" s="672"/>
      <c r="AW5" s="672"/>
      <c r="AX5" s="672"/>
      <c r="AY5" s="683"/>
      <c r="AZ5" s="187"/>
      <c r="BA5" s="187"/>
      <c r="BB5" s="187"/>
      <c r="BC5" s="187"/>
      <c r="BD5" s="187"/>
      <c r="BE5" s="188"/>
      <c r="BF5" s="188"/>
      <c r="BG5" s="188"/>
      <c r="BH5" s="188"/>
      <c r="BI5" s="188"/>
      <c r="BJ5" s="188"/>
      <c r="BK5" s="188"/>
      <c r="BL5" s="188"/>
      <c r="BM5" s="188"/>
      <c r="BN5" s="188"/>
      <c r="BO5" s="188"/>
      <c r="BP5" s="188"/>
      <c r="BQ5" s="694" t="s">
        <v>356</v>
      </c>
      <c r="BR5" s="695"/>
      <c r="BS5" s="695"/>
      <c r="BT5" s="695"/>
      <c r="BU5" s="695"/>
      <c r="BV5" s="695"/>
      <c r="BW5" s="695"/>
      <c r="BX5" s="695"/>
      <c r="BY5" s="695"/>
      <c r="BZ5" s="695"/>
      <c r="CA5" s="695"/>
      <c r="CB5" s="695"/>
      <c r="CC5" s="695"/>
      <c r="CD5" s="695"/>
      <c r="CE5" s="695"/>
      <c r="CF5" s="695"/>
      <c r="CG5" s="696"/>
      <c r="CH5" s="671" t="s">
        <v>357</v>
      </c>
      <c r="CI5" s="672"/>
      <c r="CJ5" s="672"/>
      <c r="CK5" s="672"/>
      <c r="CL5" s="673"/>
      <c r="CM5" s="671" t="s">
        <v>358</v>
      </c>
      <c r="CN5" s="672"/>
      <c r="CO5" s="672"/>
      <c r="CP5" s="672"/>
      <c r="CQ5" s="673"/>
      <c r="CR5" s="671" t="s">
        <v>359</v>
      </c>
      <c r="CS5" s="672"/>
      <c r="CT5" s="672"/>
      <c r="CU5" s="672"/>
      <c r="CV5" s="673"/>
      <c r="CW5" s="671" t="s">
        <v>360</v>
      </c>
      <c r="CX5" s="672"/>
      <c r="CY5" s="672"/>
      <c r="CZ5" s="672"/>
      <c r="DA5" s="673"/>
      <c r="DB5" s="671" t="s">
        <v>361</v>
      </c>
      <c r="DC5" s="672"/>
      <c r="DD5" s="672"/>
      <c r="DE5" s="672"/>
      <c r="DF5" s="673"/>
      <c r="DG5" s="677" t="s">
        <v>362</v>
      </c>
      <c r="DH5" s="678"/>
      <c r="DI5" s="678"/>
      <c r="DJ5" s="678"/>
      <c r="DK5" s="679"/>
      <c r="DL5" s="677" t="s">
        <v>363</v>
      </c>
      <c r="DM5" s="678"/>
      <c r="DN5" s="678"/>
      <c r="DO5" s="678"/>
      <c r="DP5" s="679"/>
      <c r="DQ5" s="671" t="s">
        <v>364</v>
      </c>
      <c r="DR5" s="672"/>
      <c r="DS5" s="672"/>
      <c r="DT5" s="672"/>
      <c r="DU5" s="673"/>
      <c r="DV5" s="671" t="s">
        <v>355</v>
      </c>
      <c r="DW5" s="672"/>
      <c r="DX5" s="672"/>
      <c r="DY5" s="672"/>
      <c r="DZ5" s="683"/>
      <c r="EA5" s="189"/>
    </row>
    <row r="6" spans="1:131" s="190" customFormat="1" ht="26.25" customHeight="1" thickBot="1" x14ac:dyDescent="0.2">
      <c r="A6" s="697"/>
      <c r="B6" s="698"/>
      <c r="C6" s="698"/>
      <c r="D6" s="698"/>
      <c r="E6" s="698"/>
      <c r="F6" s="698"/>
      <c r="G6" s="698"/>
      <c r="H6" s="698"/>
      <c r="I6" s="698"/>
      <c r="J6" s="698"/>
      <c r="K6" s="698"/>
      <c r="L6" s="698"/>
      <c r="M6" s="698"/>
      <c r="N6" s="698"/>
      <c r="O6" s="698"/>
      <c r="P6" s="699"/>
      <c r="Q6" s="674"/>
      <c r="R6" s="675"/>
      <c r="S6" s="675"/>
      <c r="T6" s="675"/>
      <c r="U6" s="676"/>
      <c r="V6" s="674"/>
      <c r="W6" s="675"/>
      <c r="X6" s="675"/>
      <c r="Y6" s="675"/>
      <c r="Z6" s="676"/>
      <c r="AA6" s="674"/>
      <c r="AB6" s="675"/>
      <c r="AC6" s="675"/>
      <c r="AD6" s="675"/>
      <c r="AE6" s="675"/>
      <c r="AF6" s="705"/>
      <c r="AG6" s="675"/>
      <c r="AH6" s="675"/>
      <c r="AI6" s="675"/>
      <c r="AJ6" s="684"/>
      <c r="AK6" s="675"/>
      <c r="AL6" s="675"/>
      <c r="AM6" s="675"/>
      <c r="AN6" s="675"/>
      <c r="AO6" s="676"/>
      <c r="AP6" s="674"/>
      <c r="AQ6" s="675"/>
      <c r="AR6" s="675"/>
      <c r="AS6" s="675"/>
      <c r="AT6" s="676"/>
      <c r="AU6" s="674"/>
      <c r="AV6" s="675"/>
      <c r="AW6" s="675"/>
      <c r="AX6" s="675"/>
      <c r="AY6" s="684"/>
      <c r="AZ6" s="187"/>
      <c r="BA6" s="187"/>
      <c r="BB6" s="187"/>
      <c r="BC6" s="187"/>
      <c r="BD6" s="187"/>
      <c r="BE6" s="188"/>
      <c r="BF6" s="188"/>
      <c r="BG6" s="188"/>
      <c r="BH6" s="188"/>
      <c r="BI6" s="188"/>
      <c r="BJ6" s="188"/>
      <c r="BK6" s="188"/>
      <c r="BL6" s="188"/>
      <c r="BM6" s="188"/>
      <c r="BN6" s="188"/>
      <c r="BO6" s="188"/>
      <c r="BP6" s="188"/>
      <c r="BQ6" s="697"/>
      <c r="BR6" s="698"/>
      <c r="BS6" s="698"/>
      <c r="BT6" s="698"/>
      <c r="BU6" s="698"/>
      <c r="BV6" s="698"/>
      <c r="BW6" s="698"/>
      <c r="BX6" s="698"/>
      <c r="BY6" s="698"/>
      <c r="BZ6" s="698"/>
      <c r="CA6" s="698"/>
      <c r="CB6" s="698"/>
      <c r="CC6" s="698"/>
      <c r="CD6" s="698"/>
      <c r="CE6" s="698"/>
      <c r="CF6" s="698"/>
      <c r="CG6" s="699"/>
      <c r="CH6" s="674"/>
      <c r="CI6" s="675"/>
      <c r="CJ6" s="675"/>
      <c r="CK6" s="675"/>
      <c r="CL6" s="676"/>
      <c r="CM6" s="674"/>
      <c r="CN6" s="675"/>
      <c r="CO6" s="675"/>
      <c r="CP6" s="675"/>
      <c r="CQ6" s="676"/>
      <c r="CR6" s="674"/>
      <c r="CS6" s="675"/>
      <c r="CT6" s="675"/>
      <c r="CU6" s="675"/>
      <c r="CV6" s="676"/>
      <c r="CW6" s="674"/>
      <c r="CX6" s="675"/>
      <c r="CY6" s="675"/>
      <c r="CZ6" s="675"/>
      <c r="DA6" s="676"/>
      <c r="DB6" s="674"/>
      <c r="DC6" s="675"/>
      <c r="DD6" s="675"/>
      <c r="DE6" s="675"/>
      <c r="DF6" s="676"/>
      <c r="DG6" s="680"/>
      <c r="DH6" s="681"/>
      <c r="DI6" s="681"/>
      <c r="DJ6" s="681"/>
      <c r="DK6" s="682"/>
      <c r="DL6" s="680"/>
      <c r="DM6" s="681"/>
      <c r="DN6" s="681"/>
      <c r="DO6" s="681"/>
      <c r="DP6" s="682"/>
      <c r="DQ6" s="674"/>
      <c r="DR6" s="675"/>
      <c r="DS6" s="675"/>
      <c r="DT6" s="675"/>
      <c r="DU6" s="676"/>
      <c r="DV6" s="674"/>
      <c r="DW6" s="675"/>
      <c r="DX6" s="675"/>
      <c r="DY6" s="675"/>
      <c r="DZ6" s="684"/>
      <c r="EA6" s="189"/>
    </row>
    <row r="7" spans="1:131" s="190" customFormat="1" ht="26.25" customHeight="1" thickTop="1" x14ac:dyDescent="0.15">
      <c r="A7" s="191">
        <v>1</v>
      </c>
      <c r="B7" s="685" t="s">
        <v>365</v>
      </c>
      <c r="C7" s="686"/>
      <c r="D7" s="686"/>
      <c r="E7" s="686"/>
      <c r="F7" s="686"/>
      <c r="G7" s="686"/>
      <c r="H7" s="686"/>
      <c r="I7" s="686"/>
      <c r="J7" s="686"/>
      <c r="K7" s="686"/>
      <c r="L7" s="686"/>
      <c r="M7" s="686"/>
      <c r="N7" s="686"/>
      <c r="O7" s="686"/>
      <c r="P7" s="687"/>
      <c r="Q7" s="688">
        <v>32874</v>
      </c>
      <c r="R7" s="689"/>
      <c r="S7" s="689"/>
      <c r="T7" s="689"/>
      <c r="U7" s="689"/>
      <c r="V7" s="689">
        <v>31214</v>
      </c>
      <c r="W7" s="689"/>
      <c r="X7" s="689"/>
      <c r="Y7" s="689"/>
      <c r="Z7" s="689"/>
      <c r="AA7" s="689">
        <v>1661</v>
      </c>
      <c r="AB7" s="689"/>
      <c r="AC7" s="689"/>
      <c r="AD7" s="689"/>
      <c r="AE7" s="690"/>
      <c r="AF7" s="691">
        <v>1572</v>
      </c>
      <c r="AG7" s="692"/>
      <c r="AH7" s="692"/>
      <c r="AI7" s="692"/>
      <c r="AJ7" s="693"/>
      <c r="AK7" s="728">
        <v>317</v>
      </c>
      <c r="AL7" s="729"/>
      <c r="AM7" s="729"/>
      <c r="AN7" s="729"/>
      <c r="AO7" s="729"/>
      <c r="AP7" s="729">
        <v>27718</v>
      </c>
      <c r="AQ7" s="729"/>
      <c r="AR7" s="729"/>
      <c r="AS7" s="729"/>
      <c r="AT7" s="729"/>
      <c r="AU7" s="730"/>
      <c r="AV7" s="730"/>
      <c r="AW7" s="730"/>
      <c r="AX7" s="730"/>
      <c r="AY7" s="731"/>
      <c r="AZ7" s="187"/>
      <c r="BA7" s="187"/>
      <c r="BB7" s="187"/>
      <c r="BC7" s="187"/>
      <c r="BD7" s="187"/>
      <c r="BE7" s="188"/>
      <c r="BF7" s="188"/>
      <c r="BG7" s="188"/>
      <c r="BH7" s="188"/>
      <c r="BI7" s="188"/>
      <c r="BJ7" s="188"/>
      <c r="BK7" s="188"/>
      <c r="BL7" s="188"/>
      <c r="BM7" s="188"/>
      <c r="BN7" s="188"/>
      <c r="BO7" s="188"/>
      <c r="BP7" s="188"/>
      <c r="BQ7" s="191">
        <v>1</v>
      </c>
      <c r="BR7" s="192" t="s">
        <v>550</v>
      </c>
      <c r="BS7" s="706" t="s">
        <v>546</v>
      </c>
      <c r="BT7" s="707"/>
      <c r="BU7" s="707"/>
      <c r="BV7" s="707"/>
      <c r="BW7" s="707"/>
      <c r="BX7" s="707"/>
      <c r="BY7" s="707"/>
      <c r="BZ7" s="707"/>
      <c r="CA7" s="707"/>
      <c r="CB7" s="707"/>
      <c r="CC7" s="707"/>
      <c r="CD7" s="707"/>
      <c r="CE7" s="707"/>
      <c r="CF7" s="707"/>
      <c r="CG7" s="732"/>
      <c r="CH7" s="725">
        <v>34</v>
      </c>
      <c r="CI7" s="726"/>
      <c r="CJ7" s="726"/>
      <c r="CK7" s="726"/>
      <c r="CL7" s="727"/>
      <c r="CM7" s="725">
        <v>1167</v>
      </c>
      <c r="CN7" s="726"/>
      <c r="CO7" s="726"/>
      <c r="CP7" s="726"/>
      <c r="CQ7" s="727"/>
      <c r="CR7" s="725">
        <v>180</v>
      </c>
      <c r="CS7" s="726"/>
      <c r="CT7" s="726"/>
      <c r="CU7" s="726"/>
      <c r="CV7" s="727"/>
      <c r="CW7" s="725" t="s">
        <v>480</v>
      </c>
      <c r="CX7" s="726"/>
      <c r="CY7" s="726"/>
      <c r="CZ7" s="726"/>
      <c r="DA7" s="727"/>
      <c r="DB7" s="725" t="s">
        <v>480</v>
      </c>
      <c r="DC7" s="726"/>
      <c r="DD7" s="726"/>
      <c r="DE7" s="726"/>
      <c r="DF7" s="727"/>
      <c r="DG7" s="725" t="s">
        <v>480</v>
      </c>
      <c r="DH7" s="726"/>
      <c r="DI7" s="726"/>
      <c r="DJ7" s="726"/>
      <c r="DK7" s="727"/>
      <c r="DL7" s="725">
        <v>206</v>
      </c>
      <c r="DM7" s="726"/>
      <c r="DN7" s="726"/>
      <c r="DO7" s="726"/>
      <c r="DP7" s="727"/>
      <c r="DQ7" s="725">
        <v>21</v>
      </c>
      <c r="DR7" s="726"/>
      <c r="DS7" s="726"/>
      <c r="DT7" s="726"/>
      <c r="DU7" s="727"/>
      <c r="DV7" s="706"/>
      <c r="DW7" s="707"/>
      <c r="DX7" s="707"/>
      <c r="DY7" s="707"/>
      <c r="DZ7" s="708"/>
      <c r="EA7" s="189"/>
    </row>
    <row r="8" spans="1:131" s="190" customFormat="1" ht="26.25" customHeight="1" x14ac:dyDescent="0.15">
      <c r="A8" s="193">
        <v>2</v>
      </c>
      <c r="B8" s="709" t="s">
        <v>366</v>
      </c>
      <c r="C8" s="710"/>
      <c r="D8" s="710"/>
      <c r="E8" s="710"/>
      <c r="F8" s="710"/>
      <c r="G8" s="710"/>
      <c r="H8" s="710"/>
      <c r="I8" s="710"/>
      <c r="J8" s="710"/>
      <c r="K8" s="710"/>
      <c r="L8" s="710"/>
      <c r="M8" s="710"/>
      <c r="N8" s="710"/>
      <c r="O8" s="710"/>
      <c r="P8" s="711"/>
      <c r="Q8" s="712">
        <v>2737</v>
      </c>
      <c r="R8" s="713"/>
      <c r="S8" s="713"/>
      <c r="T8" s="713"/>
      <c r="U8" s="713"/>
      <c r="V8" s="713">
        <v>2737</v>
      </c>
      <c r="W8" s="713"/>
      <c r="X8" s="713"/>
      <c r="Y8" s="713"/>
      <c r="Z8" s="713"/>
      <c r="AA8" s="713" t="s">
        <v>480</v>
      </c>
      <c r="AB8" s="713"/>
      <c r="AC8" s="713"/>
      <c r="AD8" s="713"/>
      <c r="AE8" s="714"/>
      <c r="AF8" s="715" t="s">
        <v>112</v>
      </c>
      <c r="AG8" s="716"/>
      <c r="AH8" s="716"/>
      <c r="AI8" s="716"/>
      <c r="AJ8" s="717"/>
      <c r="AK8" s="718" t="s">
        <v>551</v>
      </c>
      <c r="AL8" s="719"/>
      <c r="AM8" s="719"/>
      <c r="AN8" s="719"/>
      <c r="AO8" s="719"/>
      <c r="AP8" s="719">
        <v>23526</v>
      </c>
      <c r="AQ8" s="719"/>
      <c r="AR8" s="719"/>
      <c r="AS8" s="719"/>
      <c r="AT8" s="719"/>
      <c r="AU8" s="720"/>
      <c r="AV8" s="720"/>
      <c r="AW8" s="720"/>
      <c r="AX8" s="720"/>
      <c r="AY8" s="721"/>
      <c r="AZ8" s="187"/>
      <c r="BA8" s="187"/>
      <c r="BB8" s="187"/>
      <c r="BC8" s="187"/>
      <c r="BD8" s="187"/>
      <c r="BE8" s="188"/>
      <c r="BF8" s="188"/>
      <c r="BG8" s="188"/>
      <c r="BH8" s="188"/>
      <c r="BI8" s="188"/>
      <c r="BJ8" s="188"/>
      <c r="BK8" s="188"/>
      <c r="BL8" s="188"/>
      <c r="BM8" s="188"/>
      <c r="BN8" s="188"/>
      <c r="BO8" s="188"/>
      <c r="BP8" s="188"/>
      <c r="BQ8" s="193">
        <v>2</v>
      </c>
      <c r="BR8" s="194"/>
      <c r="BS8" s="722" t="s">
        <v>547</v>
      </c>
      <c r="BT8" s="723"/>
      <c r="BU8" s="723"/>
      <c r="BV8" s="723"/>
      <c r="BW8" s="723"/>
      <c r="BX8" s="723"/>
      <c r="BY8" s="723"/>
      <c r="BZ8" s="723"/>
      <c r="CA8" s="723"/>
      <c r="CB8" s="723"/>
      <c r="CC8" s="723"/>
      <c r="CD8" s="723"/>
      <c r="CE8" s="723"/>
      <c r="CF8" s="723"/>
      <c r="CG8" s="724"/>
      <c r="CH8" s="733">
        <v>19</v>
      </c>
      <c r="CI8" s="734"/>
      <c r="CJ8" s="734"/>
      <c r="CK8" s="734"/>
      <c r="CL8" s="735"/>
      <c r="CM8" s="733">
        <v>64</v>
      </c>
      <c r="CN8" s="734"/>
      <c r="CO8" s="734"/>
      <c r="CP8" s="734"/>
      <c r="CQ8" s="735"/>
      <c r="CR8" s="733">
        <v>31</v>
      </c>
      <c r="CS8" s="734"/>
      <c r="CT8" s="734"/>
      <c r="CU8" s="734"/>
      <c r="CV8" s="735"/>
      <c r="CW8" s="733" t="s">
        <v>480</v>
      </c>
      <c r="CX8" s="734"/>
      <c r="CY8" s="734"/>
      <c r="CZ8" s="734"/>
      <c r="DA8" s="735"/>
      <c r="DB8" s="733" t="s">
        <v>480</v>
      </c>
      <c r="DC8" s="734"/>
      <c r="DD8" s="734"/>
      <c r="DE8" s="734"/>
      <c r="DF8" s="735"/>
      <c r="DG8" s="733" t="s">
        <v>480</v>
      </c>
      <c r="DH8" s="734"/>
      <c r="DI8" s="734"/>
      <c r="DJ8" s="734"/>
      <c r="DK8" s="735"/>
      <c r="DL8" s="733" t="s">
        <v>480</v>
      </c>
      <c r="DM8" s="734"/>
      <c r="DN8" s="734"/>
      <c r="DO8" s="734"/>
      <c r="DP8" s="735"/>
      <c r="DQ8" s="733" t="s">
        <v>480</v>
      </c>
      <c r="DR8" s="734"/>
      <c r="DS8" s="734"/>
      <c r="DT8" s="734"/>
      <c r="DU8" s="735"/>
      <c r="DV8" s="722"/>
      <c r="DW8" s="723"/>
      <c r="DX8" s="723"/>
      <c r="DY8" s="723"/>
      <c r="DZ8" s="736"/>
      <c r="EA8" s="189"/>
    </row>
    <row r="9" spans="1:131" s="190" customFormat="1" ht="26.25" customHeight="1" x14ac:dyDescent="0.15">
      <c r="A9" s="193">
        <v>3</v>
      </c>
      <c r="B9" s="709"/>
      <c r="C9" s="710"/>
      <c r="D9" s="710"/>
      <c r="E9" s="710"/>
      <c r="F9" s="710"/>
      <c r="G9" s="710"/>
      <c r="H9" s="710"/>
      <c r="I9" s="710"/>
      <c r="J9" s="710"/>
      <c r="K9" s="710"/>
      <c r="L9" s="710"/>
      <c r="M9" s="710"/>
      <c r="N9" s="710"/>
      <c r="O9" s="710"/>
      <c r="P9" s="711"/>
      <c r="Q9" s="712"/>
      <c r="R9" s="713"/>
      <c r="S9" s="713"/>
      <c r="T9" s="713"/>
      <c r="U9" s="713"/>
      <c r="V9" s="713"/>
      <c r="W9" s="713"/>
      <c r="X9" s="713"/>
      <c r="Y9" s="713"/>
      <c r="Z9" s="713"/>
      <c r="AA9" s="713"/>
      <c r="AB9" s="713"/>
      <c r="AC9" s="713"/>
      <c r="AD9" s="713"/>
      <c r="AE9" s="714"/>
      <c r="AF9" s="715"/>
      <c r="AG9" s="716"/>
      <c r="AH9" s="716"/>
      <c r="AI9" s="716"/>
      <c r="AJ9" s="717"/>
      <c r="AK9" s="718"/>
      <c r="AL9" s="719"/>
      <c r="AM9" s="719"/>
      <c r="AN9" s="719"/>
      <c r="AO9" s="719"/>
      <c r="AP9" s="719"/>
      <c r="AQ9" s="719"/>
      <c r="AR9" s="719"/>
      <c r="AS9" s="719"/>
      <c r="AT9" s="719"/>
      <c r="AU9" s="720"/>
      <c r="AV9" s="720"/>
      <c r="AW9" s="720"/>
      <c r="AX9" s="720"/>
      <c r="AY9" s="721"/>
      <c r="AZ9" s="187"/>
      <c r="BA9" s="187"/>
      <c r="BB9" s="187"/>
      <c r="BC9" s="187"/>
      <c r="BD9" s="187"/>
      <c r="BE9" s="188"/>
      <c r="BF9" s="188"/>
      <c r="BG9" s="188"/>
      <c r="BH9" s="188"/>
      <c r="BI9" s="188"/>
      <c r="BJ9" s="188"/>
      <c r="BK9" s="188"/>
      <c r="BL9" s="188"/>
      <c r="BM9" s="188"/>
      <c r="BN9" s="188"/>
      <c r="BO9" s="188"/>
      <c r="BP9" s="188"/>
      <c r="BQ9" s="193">
        <v>3</v>
      </c>
      <c r="BR9" s="194" t="s">
        <v>549</v>
      </c>
      <c r="BS9" s="722" t="s">
        <v>548</v>
      </c>
      <c r="BT9" s="723"/>
      <c r="BU9" s="723"/>
      <c r="BV9" s="723"/>
      <c r="BW9" s="723"/>
      <c r="BX9" s="723"/>
      <c r="BY9" s="723"/>
      <c r="BZ9" s="723"/>
      <c r="CA9" s="723"/>
      <c r="CB9" s="723"/>
      <c r="CC9" s="723"/>
      <c r="CD9" s="723"/>
      <c r="CE9" s="723"/>
      <c r="CF9" s="723"/>
      <c r="CG9" s="724"/>
      <c r="CH9" s="733">
        <v>1772</v>
      </c>
      <c r="CI9" s="734"/>
      <c r="CJ9" s="734"/>
      <c r="CK9" s="734"/>
      <c r="CL9" s="735"/>
      <c r="CM9" s="733">
        <v>12284</v>
      </c>
      <c r="CN9" s="734"/>
      <c r="CO9" s="734"/>
      <c r="CP9" s="734"/>
      <c r="CQ9" s="735"/>
      <c r="CR9" s="733">
        <v>10726</v>
      </c>
      <c r="CS9" s="734"/>
      <c r="CT9" s="734"/>
      <c r="CU9" s="734"/>
      <c r="CV9" s="735"/>
      <c r="CW9" s="733" t="s">
        <v>480</v>
      </c>
      <c r="CX9" s="734"/>
      <c r="CY9" s="734"/>
      <c r="CZ9" s="734"/>
      <c r="DA9" s="735"/>
      <c r="DB9" s="733">
        <v>484</v>
      </c>
      <c r="DC9" s="734"/>
      <c r="DD9" s="734"/>
      <c r="DE9" s="734"/>
      <c r="DF9" s="735"/>
      <c r="DG9" s="733" t="s">
        <v>480</v>
      </c>
      <c r="DH9" s="734"/>
      <c r="DI9" s="734"/>
      <c r="DJ9" s="734"/>
      <c r="DK9" s="735"/>
      <c r="DL9" s="733" t="s">
        <v>480</v>
      </c>
      <c r="DM9" s="734"/>
      <c r="DN9" s="734"/>
      <c r="DO9" s="734"/>
      <c r="DP9" s="735"/>
      <c r="DQ9" s="733" t="s">
        <v>480</v>
      </c>
      <c r="DR9" s="734"/>
      <c r="DS9" s="734"/>
      <c r="DT9" s="734"/>
      <c r="DU9" s="735"/>
      <c r="DV9" s="722"/>
      <c r="DW9" s="723"/>
      <c r="DX9" s="723"/>
      <c r="DY9" s="723"/>
      <c r="DZ9" s="736"/>
      <c r="EA9" s="189"/>
    </row>
    <row r="10" spans="1:131" s="190" customFormat="1" ht="26.25" customHeight="1" x14ac:dyDescent="0.15">
      <c r="A10" s="193">
        <v>4</v>
      </c>
      <c r="B10" s="709"/>
      <c r="C10" s="710"/>
      <c r="D10" s="710"/>
      <c r="E10" s="710"/>
      <c r="F10" s="710"/>
      <c r="G10" s="710"/>
      <c r="H10" s="710"/>
      <c r="I10" s="710"/>
      <c r="J10" s="710"/>
      <c r="K10" s="710"/>
      <c r="L10" s="710"/>
      <c r="M10" s="710"/>
      <c r="N10" s="710"/>
      <c r="O10" s="710"/>
      <c r="P10" s="711"/>
      <c r="Q10" s="712"/>
      <c r="R10" s="713"/>
      <c r="S10" s="713"/>
      <c r="T10" s="713"/>
      <c r="U10" s="713"/>
      <c r="V10" s="713"/>
      <c r="W10" s="713"/>
      <c r="X10" s="713"/>
      <c r="Y10" s="713"/>
      <c r="Z10" s="713"/>
      <c r="AA10" s="713"/>
      <c r="AB10" s="713"/>
      <c r="AC10" s="713"/>
      <c r="AD10" s="713"/>
      <c r="AE10" s="714"/>
      <c r="AF10" s="715"/>
      <c r="AG10" s="716"/>
      <c r="AH10" s="716"/>
      <c r="AI10" s="716"/>
      <c r="AJ10" s="717"/>
      <c r="AK10" s="718"/>
      <c r="AL10" s="719"/>
      <c r="AM10" s="719"/>
      <c r="AN10" s="719"/>
      <c r="AO10" s="719"/>
      <c r="AP10" s="719"/>
      <c r="AQ10" s="719"/>
      <c r="AR10" s="719"/>
      <c r="AS10" s="719"/>
      <c r="AT10" s="719"/>
      <c r="AU10" s="720"/>
      <c r="AV10" s="720"/>
      <c r="AW10" s="720"/>
      <c r="AX10" s="720"/>
      <c r="AY10" s="721"/>
      <c r="AZ10" s="187"/>
      <c r="BA10" s="187"/>
      <c r="BB10" s="187"/>
      <c r="BC10" s="187"/>
      <c r="BD10" s="187"/>
      <c r="BE10" s="188"/>
      <c r="BF10" s="188"/>
      <c r="BG10" s="188"/>
      <c r="BH10" s="188"/>
      <c r="BI10" s="188"/>
      <c r="BJ10" s="188"/>
      <c r="BK10" s="188"/>
      <c r="BL10" s="188"/>
      <c r="BM10" s="188"/>
      <c r="BN10" s="188"/>
      <c r="BO10" s="188"/>
      <c r="BP10" s="188"/>
      <c r="BQ10" s="193">
        <v>4</v>
      </c>
      <c r="BR10" s="194"/>
      <c r="BS10" s="722"/>
      <c r="BT10" s="723"/>
      <c r="BU10" s="723"/>
      <c r="BV10" s="723"/>
      <c r="BW10" s="723"/>
      <c r="BX10" s="723"/>
      <c r="BY10" s="723"/>
      <c r="BZ10" s="723"/>
      <c r="CA10" s="723"/>
      <c r="CB10" s="723"/>
      <c r="CC10" s="723"/>
      <c r="CD10" s="723"/>
      <c r="CE10" s="723"/>
      <c r="CF10" s="723"/>
      <c r="CG10" s="724"/>
      <c r="CH10" s="733"/>
      <c r="CI10" s="734"/>
      <c r="CJ10" s="734"/>
      <c r="CK10" s="734"/>
      <c r="CL10" s="735"/>
      <c r="CM10" s="733"/>
      <c r="CN10" s="734"/>
      <c r="CO10" s="734"/>
      <c r="CP10" s="734"/>
      <c r="CQ10" s="735"/>
      <c r="CR10" s="733"/>
      <c r="CS10" s="734"/>
      <c r="CT10" s="734"/>
      <c r="CU10" s="734"/>
      <c r="CV10" s="735"/>
      <c r="CW10" s="733"/>
      <c r="CX10" s="734"/>
      <c r="CY10" s="734"/>
      <c r="CZ10" s="734"/>
      <c r="DA10" s="735"/>
      <c r="DB10" s="733"/>
      <c r="DC10" s="734"/>
      <c r="DD10" s="734"/>
      <c r="DE10" s="734"/>
      <c r="DF10" s="735"/>
      <c r="DG10" s="733"/>
      <c r="DH10" s="734"/>
      <c r="DI10" s="734"/>
      <c r="DJ10" s="734"/>
      <c r="DK10" s="735"/>
      <c r="DL10" s="733"/>
      <c r="DM10" s="734"/>
      <c r="DN10" s="734"/>
      <c r="DO10" s="734"/>
      <c r="DP10" s="735"/>
      <c r="DQ10" s="733"/>
      <c r="DR10" s="734"/>
      <c r="DS10" s="734"/>
      <c r="DT10" s="734"/>
      <c r="DU10" s="735"/>
      <c r="DV10" s="722"/>
      <c r="DW10" s="723"/>
      <c r="DX10" s="723"/>
      <c r="DY10" s="723"/>
      <c r="DZ10" s="736"/>
      <c r="EA10" s="189"/>
    </row>
    <row r="11" spans="1:131" s="190" customFormat="1" ht="26.25" customHeight="1" x14ac:dyDescent="0.15">
      <c r="A11" s="193">
        <v>5</v>
      </c>
      <c r="B11" s="709"/>
      <c r="C11" s="710"/>
      <c r="D11" s="710"/>
      <c r="E11" s="710"/>
      <c r="F11" s="710"/>
      <c r="G11" s="710"/>
      <c r="H11" s="710"/>
      <c r="I11" s="710"/>
      <c r="J11" s="710"/>
      <c r="K11" s="710"/>
      <c r="L11" s="710"/>
      <c r="M11" s="710"/>
      <c r="N11" s="710"/>
      <c r="O11" s="710"/>
      <c r="P11" s="711"/>
      <c r="Q11" s="712"/>
      <c r="R11" s="713"/>
      <c r="S11" s="713"/>
      <c r="T11" s="713"/>
      <c r="U11" s="713"/>
      <c r="V11" s="713"/>
      <c r="W11" s="713"/>
      <c r="X11" s="713"/>
      <c r="Y11" s="713"/>
      <c r="Z11" s="713"/>
      <c r="AA11" s="713"/>
      <c r="AB11" s="713"/>
      <c r="AC11" s="713"/>
      <c r="AD11" s="713"/>
      <c r="AE11" s="714"/>
      <c r="AF11" s="715"/>
      <c r="AG11" s="716"/>
      <c r="AH11" s="716"/>
      <c r="AI11" s="716"/>
      <c r="AJ11" s="717"/>
      <c r="AK11" s="718"/>
      <c r="AL11" s="719"/>
      <c r="AM11" s="719"/>
      <c r="AN11" s="719"/>
      <c r="AO11" s="719"/>
      <c r="AP11" s="719"/>
      <c r="AQ11" s="719"/>
      <c r="AR11" s="719"/>
      <c r="AS11" s="719"/>
      <c r="AT11" s="719"/>
      <c r="AU11" s="720"/>
      <c r="AV11" s="720"/>
      <c r="AW11" s="720"/>
      <c r="AX11" s="720"/>
      <c r="AY11" s="721"/>
      <c r="AZ11" s="187"/>
      <c r="BA11" s="187"/>
      <c r="BB11" s="187"/>
      <c r="BC11" s="187"/>
      <c r="BD11" s="187"/>
      <c r="BE11" s="188"/>
      <c r="BF11" s="188"/>
      <c r="BG11" s="188"/>
      <c r="BH11" s="188"/>
      <c r="BI11" s="188"/>
      <c r="BJ11" s="188"/>
      <c r="BK11" s="188"/>
      <c r="BL11" s="188"/>
      <c r="BM11" s="188"/>
      <c r="BN11" s="188"/>
      <c r="BO11" s="188"/>
      <c r="BP11" s="188"/>
      <c r="BQ11" s="193">
        <v>5</v>
      </c>
      <c r="BR11" s="194"/>
      <c r="BS11" s="722"/>
      <c r="BT11" s="723"/>
      <c r="BU11" s="723"/>
      <c r="BV11" s="723"/>
      <c r="BW11" s="723"/>
      <c r="BX11" s="723"/>
      <c r="BY11" s="723"/>
      <c r="BZ11" s="723"/>
      <c r="CA11" s="723"/>
      <c r="CB11" s="723"/>
      <c r="CC11" s="723"/>
      <c r="CD11" s="723"/>
      <c r="CE11" s="723"/>
      <c r="CF11" s="723"/>
      <c r="CG11" s="724"/>
      <c r="CH11" s="733"/>
      <c r="CI11" s="734"/>
      <c r="CJ11" s="734"/>
      <c r="CK11" s="734"/>
      <c r="CL11" s="735"/>
      <c r="CM11" s="733"/>
      <c r="CN11" s="734"/>
      <c r="CO11" s="734"/>
      <c r="CP11" s="734"/>
      <c r="CQ11" s="735"/>
      <c r="CR11" s="733"/>
      <c r="CS11" s="734"/>
      <c r="CT11" s="734"/>
      <c r="CU11" s="734"/>
      <c r="CV11" s="735"/>
      <c r="CW11" s="733"/>
      <c r="CX11" s="734"/>
      <c r="CY11" s="734"/>
      <c r="CZ11" s="734"/>
      <c r="DA11" s="735"/>
      <c r="DB11" s="733"/>
      <c r="DC11" s="734"/>
      <c r="DD11" s="734"/>
      <c r="DE11" s="734"/>
      <c r="DF11" s="735"/>
      <c r="DG11" s="733"/>
      <c r="DH11" s="734"/>
      <c r="DI11" s="734"/>
      <c r="DJ11" s="734"/>
      <c r="DK11" s="735"/>
      <c r="DL11" s="733"/>
      <c r="DM11" s="734"/>
      <c r="DN11" s="734"/>
      <c r="DO11" s="734"/>
      <c r="DP11" s="735"/>
      <c r="DQ11" s="733"/>
      <c r="DR11" s="734"/>
      <c r="DS11" s="734"/>
      <c r="DT11" s="734"/>
      <c r="DU11" s="735"/>
      <c r="DV11" s="722"/>
      <c r="DW11" s="723"/>
      <c r="DX11" s="723"/>
      <c r="DY11" s="723"/>
      <c r="DZ11" s="736"/>
      <c r="EA11" s="189"/>
    </row>
    <row r="12" spans="1:131" s="190" customFormat="1" ht="26.25" customHeight="1" x14ac:dyDescent="0.15">
      <c r="A12" s="193">
        <v>6</v>
      </c>
      <c r="B12" s="709"/>
      <c r="C12" s="710"/>
      <c r="D12" s="710"/>
      <c r="E12" s="710"/>
      <c r="F12" s="710"/>
      <c r="G12" s="710"/>
      <c r="H12" s="710"/>
      <c r="I12" s="710"/>
      <c r="J12" s="710"/>
      <c r="K12" s="710"/>
      <c r="L12" s="710"/>
      <c r="M12" s="710"/>
      <c r="N12" s="710"/>
      <c r="O12" s="710"/>
      <c r="P12" s="711"/>
      <c r="Q12" s="712"/>
      <c r="R12" s="713"/>
      <c r="S12" s="713"/>
      <c r="T12" s="713"/>
      <c r="U12" s="713"/>
      <c r="V12" s="713"/>
      <c r="W12" s="713"/>
      <c r="X12" s="713"/>
      <c r="Y12" s="713"/>
      <c r="Z12" s="713"/>
      <c r="AA12" s="713"/>
      <c r="AB12" s="713"/>
      <c r="AC12" s="713"/>
      <c r="AD12" s="713"/>
      <c r="AE12" s="714"/>
      <c r="AF12" s="715"/>
      <c r="AG12" s="716"/>
      <c r="AH12" s="716"/>
      <c r="AI12" s="716"/>
      <c r="AJ12" s="717"/>
      <c r="AK12" s="718"/>
      <c r="AL12" s="719"/>
      <c r="AM12" s="719"/>
      <c r="AN12" s="719"/>
      <c r="AO12" s="719"/>
      <c r="AP12" s="719"/>
      <c r="AQ12" s="719"/>
      <c r="AR12" s="719"/>
      <c r="AS12" s="719"/>
      <c r="AT12" s="719"/>
      <c r="AU12" s="720"/>
      <c r="AV12" s="720"/>
      <c r="AW12" s="720"/>
      <c r="AX12" s="720"/>
      <c r="AY12" s="721"/>
      <c r="AZ12" s="187"/>
      <c r="BA12" s="187"/>
      <c r="BB12" s="187"/>
      <c r="BC12" s="187"/>
      <c r="BD12" s="187"/>
      <c r="BE12" s="188"/>
      <c r="BF12" s="188"/>
      <c r="BG12" s="188"/>
      <c r="BH12" s="188"/>
      <c r="BI12" s="188"/>
      <c r="BJ12" s="188"/>
      <c r="BK12" s="188"/>
      <c r="BL12" s="188"/>
      <c r="BM12" s="188"/>
      <c r="BN12" s="188"/>
      <c r="BO12" s="188"/>
      <c r="BP12" s="188"/>
      <c r="BQ12" s="193">
        <v>6</v>
      </c>
      <c r="BR12" s="194"/>
      <c r="BS12" s="722"/>
      <c r="BT12" s="723"/>
      <c r="BU12" s="723"/>
      <c r="BV12" s="723"/>
      <c r="BW12" s="723"/>
      <c r="BX12" s="723"/>
      <c r="BY12" s="723"/>
      <c r="BZ12" s="723"/>
      <c r="CA12" s="723"/>
      <c r="CB12" s="723"/>
      <c r="CC12" s="723"/>
      <c r="CD12" s="723"/>
      <c r="CE12" s="723"/>
      <c r="CF12" s="723"/>
      <c r="CG12" s="724"/>
      <c r="CH12" s="733"/>
      <c r="CI12" s="734"/>
      <c r="CJ12" s="734"/>
      <c r="CK12" s="734"/>
      <c r="CL12" s="735"/>
      <c r="CM12" s="733"/>
      <c r="CN12" s="734"/>
      <c r="CO12" s="734"/>
      <c r="CP12" s="734"/>
      <c r="CQ12" s="735"/>
      <c r="CR12" s="733"/>
      <c r="CS12" s="734"/>
      <c r="CT12" s="734"/>
      <c r="CU12" s="734"/>
      <c r="CV12" s="735"/>
      <c r="CW12" s="733"/>
      <c r="CX12" s="734"/>
      <c r="CY12" s="734"/>
      <c r="CZ12" s="734"/>
      <c r="DA12" s="735"/>
      <c r="DB12" s="733"/>
      <c r="DC12" s="734"/>
      <c r="DD12" s="734"/>
      <c r="DE12" s="734"/>
      <c r="DF12" s="735"/>
      <c r="DG12" s="733"/>
      <c r="DH12" s="734"/>
      <c r="DI12" s="734"/>
      <c r="DJ12" s="734"/>
      <c r="DK12" s="735"/>
      <c r="DL12" s="733"/>
      <c r="DM12" s="734"/>
      <c r="DN12" s="734"/>
      <c r="DO12" s="734"/>
      <c r="DP12" s="735"/>
      <c r="DQ12" s="733"/>
      <c r="DR12" s="734"/>
      <c r="DS12" s="734"/>
      <c r="DT12" s="734"/>
      <c r="DU12" s="735"/>
      <c r="DV12" s="722"/>
      <c r="DW12" s="723"/>
      <c r="DX12" s="723"/>
      <c r="DY12" s="723"/>
      <c r="DZ12" s="736"/>
      <c r="EA12" s="189"/>
    </row>
    <row r="13" spans="1:131" s="190" customFormat="1" ht="26.25" customHeight="1" x14ac:dyDescent="0.15">
      <c r="A13" s="193">
        <v>7</v>
      </c>
      <c r="B13" s="709"/>
      <c r="C13" s="710"/>
      <c r="D13" s="710"/>
      <c r="E13" s="710"/>
      <c r="F13" s="710"/>
      <c r="G13" s="710"/>
      <c r="H13" s="710"/>
      <c r="I13" s="710"/>
      <c r="J13" s="710"/>
      <c r="K13" s="710"/>
      <c r="L13" s="710"/>
      <c r="M13" s="710"/>
      <c r="N13" s="710"/>
      <c r="O13" s="710"/>
      <c r="P13" s="711"/>
      <c r="Q13" s="712"/>
      <c r="R13" s="713"/>
      <c r="S13" s="713"/>
      <c r="T13" s="713"/>
      <c r="U13" s="713"/>
      <c r="V13" s="713"/>
      <c r="W13" s="713"/>
      <c r="X13" s="713"/>
      <c r="Y13" s="713"/>
      <c r="Z13" s="713"/>
      <c r="AA13" s="713"/>
      <c r="AB13" s="713"/>
      <c r="AC13" s="713"/>
      <c r="AD13" s="713"/>
      <c r="AE13" s="714"/>
      <c r="AF13" s="715"/>
      <c r="AG13" s="716"/>
      <c r="AH13" s="716"/>
      <c r="AI13" s="716"/>
      <c r="AJ13" s="717"/>
      <c r="AK13" s="718"/>
      <c r="AL13" s="719"/>
      <c r="AM13" s="719"/>
      <c r="AN13" s="719"/>
      <c r="AO13" s="719"/>
      <c r="AP13" s="719"/>
      <c r="AQ13" s="719"/>
      <c r="AR13" s="719"/>
      <c r="AS13" s="719"/>
      <c r="AT13" s="719"/>
      <c r="AU13" s="720"/>
      <c r="AV13" s="720"/>
      <c r="AW13" s="720"/>
      <c r="AX13" s="720"/>
      <c r="AY13" s="721"/>
      <c r="AZ13" s="187"/>
      <c r="BA13" s="187"/>
      <c r="BB13" s="187"/>
      <c r="BC13" s="187"/>
      <c r="BD13" s="187"/>
      <c r="BE13" s="188"/>
      <c r="BF13" s="188"/>
      <c r="BG13" s="188"/>
      <c r="BH13" s="188"/>
      <c r="BI13" s="188"/>
      <c r="BJ13" s="188"/>
      <c r="BK13" s="188"/>
      <c r="BL13" s="188"/>
      <c r="BM13" s="188"/>
      <c r="BN13" s="188"/>
      <c r="BO13" s="188"/>
      <c r="BP13" s="188"/>
      <c r="BQ13" s="193">
        <v>7</v>
      </c>
      <c r="BR13" s="194"/>
      <c r="BS13" s="722"/>
      <c r="BT13" s="723"/>
      <c r="BU13" s="723"/>
      <c r="BV13" s="723"/>
      <c r="BW13" s="723"/>
      <c r="BX13" s="723"/>
      <c r="BY13" s="723"/>
      <c r="BZ13" s="723"/>
      <c r="CA13" s="723"/>
      <c r="CB13" s="723"/>
      <c r="CC13" s="723"/>
      <c r="CD13" s="723"/>
      <c r="CE13" s="723"/>
      <c r="CF13" s="723"/>
      <c r="CG13" s="724"/>
      <c r="CH13" s="733"/>
      <c r="CI13" s="734"/>
      <c r="CJ13" s="734"/>
      <c r="CK13" s="734"/>
      <c r="CL13" s="735"/>
      <c r="CM13" s="733"/>
      <c r="CN13" s="734"/>
      <c r="CO13" s="734"/>
      <c r="CP13" s="734"/>
      <c r="CQ13" s="735"/>
      <c r="CR13" s="733"/>
      <c r="CS13" s="734"/>
      <c r="CT13" s="734"/>
      <c r="CU13" s="734"/>
      <c r="CV13" s="735"/>
      <c r="CW13" s="733"/>
      <c r="CX13" s="734"/>
      <c r="CY13" s="734"/>
      <c r="CZ13" s="734"/>
      <c r="DA13" s="735"/>
      <c r="DB13" s="733"/>
      <c r="DC13" s="734"/>
      <c r="DD13" s="734"/>
      <c r="DE13" s="734"/>
      <c r="DF13" s="735"/>
      <c r="DG13" s="733"/>
      <c r="DH13" s="734"/>
      <c r="DI13" s="734"/>
      <c r="DJ13" s="734"/>
      <c r="DK13" s="735"/>
      <c r="DL13" s="733"/>
      <c r="DM13" s="734"/>
      <c r="DN13" s="734"/>
      <c r="DO13" s="734"/>
      <c r="DP13" s="735"/>
      <c r="DQ13" s="733"/>
      <c r="DR13" s="734"/>
      <c r="DS13" s="734"/>
      <c r="DT13" s="734"/>
      <c r="DU13" s="735"/>
      <c r="DV13" s="722"/>
      <c r="DW13" s="723"/>
      <c r="DX13" s="723"/>
      <c r="DY13" s="723"/>
      <c r="DZ13" s="736"/>
      <c r="EA13" s="189"/>
    </row>
    <row r="14" spans="1:131" s="190" customFormat="1" ht="26.25" customHeight="1" x14ac:dyDescent="0.15">
      <c r="A14" s="193">
        <v>8</v>
      </c>
      <c r="B14" s="709"/>
      <c r="C14" s="710"/>
      <c r="D14" s="710"/>
      <c r="E14" s="710"/>
      <c r="F14" s="710"/>
      <c r="G14" s="710"/>
      <c r="H14" s="710"/>
      <c r="I14" s="710"/>
      <c r="J14" s="710"/>
      <c r="K14" s="710"/>
      <c r="L14" s="710"/>
      <c r="M14" s="710"/>
      <c r="N14" s="710"/>
      <c r="O14" s="710"/>
      <c r="P14" s="711"/>
      <c r="Q14" s="712"/>
      <c r="R14" s="713"/>
      <c r="S14" s="713"/>
      <c r="T14" s="713"/>
      <c r="U14" s="713"/>
      <c r="V14" s="713"/>
      <c r="W14" s="713"/>
      <c r="X14" s="713"/>
      <c r="Y14" s="713"/>
      <c r="Z14" s="713"/>
      <c r="AA14" s="713"/>
      <c r="AB14" s="713"/>
      <c r="AC14" s="713"/>
      <c r="AD14" s="713"/>
      <c r="AE14" s="714"/>
      <c r="AF14" s="715"/>
      <c r="AG14" s="716"/>
      <c r="AH14" s="716"/>
      <c r="AI14" s="716"/>
      <c r="AJ14" s="717"/>
      <c r="AK14" s="718"/>
      <c r="AL14" s="719"/>
      <c r="AM14" s="719"/>
      <c r="AN14" s="719"/>
      <c r="AO14" s="719"/>
      <c r="AP14" s="719"/>
      <c r="AQ14" s="719"/>
      <c r="AR14" s="719"/>
      <c r="AS14" s="719"/>
      <c r="AT14" s="719"/>
      <c r="AU14" s="720"/>
      <c r="AV14" s="720"/>
      <c r="AW14" s="720"/>
      <c r="AX14" s="720"/>
      <c r="AY14" s="721"/>
      <c r="AZ14" s="187"/>
      <c r="BA14" s="187"/>
      <c r="BB14" s="187"/>
      <c r="BC14" s="187"/>
      <c r="BD14" s="187"/>
      <c r="BE14" s="188"/>
      <c r="BF14" s="188"/>
      <c r="BG14" s="188"/>
      <c r="BH14" s="188"/>
      <c r="BI14" s="188"/>
      <c r="BJ14" s="188"/>
      <c r="BK14" s="188"/>
      <c r="BL14" s="188"/>
      <c r="BM14" s="188"/>
      <c r="BN14" s="188"/>
      <c r="BO14" s="188"/>
      <c r="BP14" s="188"/>
      <c r="BQ14" s="193">
        <v>8</v>
      </c>
      <c r="BR14" s="194"/>
      <c r="BS14" s="722"/>
      <c r="BT14" s="723"/>
      <c r="BU14" s="723"/>
      <c r="BV14" s="723"/>
      <c r="BW14" s="723"/>
      <c r="BX14" s="723"/>
      <c r="BY14" s="723"/>
      <c r="BZ14" s="723"/>
      <c r="CA14" s="723"/>
      <c r="CB14" s="723"/>
      <c r="CC14" s="723"/>
      <c r="CD14" s="723"/>
      <c r="CE14" s="723"/>
      <c r="CF14" s="723"/>
      <c r="CG14" s="724"/>
      <c r="CH14" s="733"/>
      <c r="CI14" s="734"/>
      <c r="CJ14" s="734"/>
      <c r="CK14" s="734"/>
      <c r="CL14" s="735"/>
      <c r="CM14" s="733"/>
      <c r="CN14" s="734"/>
      <c r="CO14" s="734"/>
      <c r="CP14" s="734"/>
      <c r="CQ14" s="735"/>
      <c r="CR14" s="733"/>
      <c r="CS14" s="734"/>
      <c r="CT14" s="734"/>
      <c r="CU14" s="734"/>
      <c r="CV14" s="735"/>
      <c r="CW14" s="733"/>
      <c r="CX14" s="734"/>
      <c r="CY14" s="734"/>
      <c r="CZ14" s="734"/>
      <c r="DA14" s="735"/>
      <c r="DB14" s="733"/>
      <c r="DC14" s="734"/>
      <c r="DD14" s="734"/>
      <c r="DE14" s="734"/>
      <c r="DF14" s="735"/>
      <c r="DG14" s="733"/>
      <c r="DH14" s="734"/>
      <c r="DI14" s="734"/>
      <c r="DJ14" s="734"/>
      <c r="DK14" s="735"/>
      <c r="DL14" s="733"/>
      <c r="DM14" s="734"/>
      <c r="DN14" s="734"/>
      <c r="DO14" s="734"/>
      <c r="DP14" s="735"/>
      <c r="DQ14" s="733"/>
      <c r="DR14" s="734"/>
      <c r="DS14" s="734"/>
      <c r="DT14" s="734"/>
      <c r="DU14" s="735"/>
      <c r="DV14" s="722"/>
      <c r="DW14" s="723"/>
      <c r="DX14" s="723"/>
      <c r="DY14" s="723"/>
      <c r="DZ14" s="736"/>
      <c r="EA14" s="189"/>
    </row>
    <row r="15" spans="1:131" s="190" customFormat="1" ht="26.25" customHeight="1" x14ac:dyDescent="0.15">
      <c r="A15" s="193">
        <v>9</v>
      </c>
      <c r="B15" s="709"/>
      <c r="C15" s="710"/>
      <c r="D15" s="710"/>
      <c r="E15" s="710"/>
      <c r="F15" s="710"/>
      <c r="G15" s="710"/>
      <c r="H15" s="710"/>
      <c r="I15" s="710"/>
      <c r="J15" s="710"/>
      <c r="K15" s="710"/>
      <c r="L15" s="710"/>
      <c r="M15" s="710"/>
      <c r="N15" s="710"/>
      <c r="O15" s="710"/>
      <c r="P15" s="711"/>
      <c r="Q15" s="712"/>
      <c r="R15" s="713"/>
      <c r="S15" s="713"/>
      <c r="T15" s="713"/>
      <c r="U15" s="713"/>
      <c r="V15" s="713"/>
      <c r="W15" s="713"/>
      <c r="X15" s="713"/>
      <c r="Y15" s="713"/>
      <c r="Z15" s="713"/>
      <c r="AA15" s="713"/>
      <c r="AB15" s="713"/>
      <c r="AC15" s="713"/>
      <c r="AD15" s="713"/>
      <c r="AE15" s="714"/>
      <c r="AF15" s="715"/>
      <c r="AG15" s="716"/>
      <c r="AH15" s="716"/>
      <c r="AI15" s="716"/>
      <c r="AJ15" s="717"/>
      <c r="AK15" s="718"/>
      <c r="AL15" s="719"/>
      <c r="AM15" s="719"/>
      <c r="AN15" s="719"/>
      <c r="AO15" s="719"/>
      <c r="AP15" s="719"/>
      <c r="AQ15" s="719"/>
      <c r="AR15" s="719"/>
      <c r="AS15" s="719"/>
      <c r="AT15" s="719"/>
      <c r="AU15" s="720"/>
      <c r="AV15" s="720"/>
      <c r="AW15" s="720"/>
      <c r="AX15" s="720"/>
      <c r="AY15" s="721"/>
      <c r="AZ15" s="187"/>
      <c r="BA15" s="187"/>
      <c r="BB15" s="187"/>
      <c r="BC15" s="187"/>
      <c r="BD15" s="187"/>
      <c r="BE15" s="188"/>
      <c r="BF15" s="188"/>
      <c r="BG15" s="188"/>
      <c r="BH15" s="188"/>
      <c r="BI15" s="188"/>
      <c r="BJ15" s="188"/>
      <c r="BK15" s="188"/>
      <c r="BL15" s="188"/>
      <c r="BM15" s="188"/>
      <c r="BN15" s="188"/>
      <c r="BO15" s="188"/>
      <c r="BP15" s="188"/>
      <c r="BQ15" s="193">
        <v>9</v>
      </c>
      <c r="BR15" s="194"/>
      <c r="BS15" s="722"/>
      <c r="BT15" s="723"/>
      <c r="BU15" s="723"/>
      <c r="BV15" s="723"/>
      <c r="BW15" s="723"/>
      <c r="BX15" s="723"/>
      <c r="BY15" s="723"/>
      <c r="BZ15" s="723"/>
      <c r="CA15" s="723"/>
      <c r="CB15" s="723"/>
      <c r="CC15" s="723"/>
      <c r="CD15" s="723"/>
      <c r="CE15" s="723"/>
      <c r="CF15" s="723"/>
      <c r="CG15" s="724"/>
      <c r="CH15" s="733"/>
      <c r="CI15" s="734"/>
      <c r="CJ15" s="734"/>
      <c r="CK15" s="734"/>
      <c r="CL15" s="735"/>
      <c r="CM15" s="733"/>
      <c r="CN15" s="734"/>
      <c r="CO15" s="734"/>
      <c r="CP15" s="734"/>
      <c r="CQ15" s="735"/>
      <c r="CR15" s="733"/>
      <c r="CS15" s="734"/>
      <c r="CT15" s="734"/>
      <c r="CU15" s="734"/>
      <c r="CV15" s="735"/>
      <c r="CW15" s="733"/>
      <c r="CX15" s="734"/>
      <c r="CY15" s="734"/>
      <c r="CZ15" s="734"/>
      <c r="DA15" s="735"/>
      <c r="DB15" s="733"/>
      <c r="DC15" s="734"/>
      <c r="DD15" s="734"/>
      <c r="DE15" s="734"/>
      <c r="DF15" s="735"/>
      <c r="DG15" s="733"/>
      <c r="DH15" s="734"/>
      <c r="DI15" s="734"/>
      <c r="DJ15" s="734"/>
      <c r="DK15" s="735"/>
      <c r="DL15" s="733"/>
      <c r="DM15" s="734"/>
      <c r="DN15" s="734"/>
      <c r="DO15" s="734"/>
      <c r="DP15" s="735"/>
      <c r="DQ15" s="733"/>
      <c r="DR15" s="734"/>
      <c r="DS15" s="734"/>
      <c r="DT15" s="734"/>
      <c r="DU15" s="735"/>
      <c r="DV15" s="722"/>
      <c r="DW15" s="723"/>
      <c r="DX15" s="723"/>
      <c r="DY15" s="723"/>
      <c r="DZ15" s="736"/>
      <c r="EA15" s="189"/>
    </row>
    <row r="16" spans="1:131" s="190" customFormat="1" ht="26.25" customHeight="1" x14ac:dyDescent="0.15">
      <c r="A16" s="193">
        <v>10</v>
      </c>
      <c r="B16" s="709"/>
      <c r="C16" s="710"/>
      <c r="D16" s="710"/>
      <c r="E16" s="710"/>
      <c r="F16" s="710"/>
      <c r="G16" s="710"/>
      <c r="H16" s="710"/>
      <c r="I16" s="710"/>
      <c r="J16" s="710"/>
      <c r="K16" s="710"/>
      <c r="L16" s="710"/>
      <c r="M16" s="710"/>
      <c r="N16" s="710"/>
      <c r="O16" s="710"/>
      <c r="P16" s="711"/>
      <c r="Q16" s="712"/>
      <c r="R16" s="713"/>
      <c r="S16" s="713"/>
      <c r="T16" s="713"/>
      <c r="U16" s="713"/>
      <c r="V16" s="713"/>
      <c r="W16" s="713"/>
      <c r="X16" s="713"/>
      <c r="Y16" s="713"/>
      <c r="Z16" s="713"/>
      <c r="AA16" s="713"/>
      <c r="AB16" s="713"/>
      <c r="AC16" s="713"/>
      <c r="AD16" s="713"/>
      <c r="AE16" s="714"/>
      <c r="AF16" s="715"/>
      <c r="AG16" s="716"/>
      <c r="AH16" s="716"/>
      <c r="AI16" s="716"/>
      <c r="AJ16" s="717"/>
      <c r="AK16" s="718"/>
      <c r="AL16" s="719"/>
      <c r="AM16" s="719"/>
      <c r="AN16" s="719"/>
      <c r="AO16" s="719"/>
      <c r="AP16" s="719"/>
      <c r="AQ16" s="719"/>
      <c r="AR16" s="719"/>
      <c r="AS16" s="719"/>
      <c r="AT16" s="719"/>
      <c r="AU16" s="720"/>
      <c r="AV16" s="720"/>
      <c r="AW16" s="720"/>
      <c r="AX16" s="720"/>
      <c r="AY16" s="721"/>
      <c r="AZ16" s="187"/>
      <c r="BA16" s="187"/>
      <c r="BB16" s="187"/>
      <c r="BC16" s="187"/>
      <c r="BD16" s="187"/>
      <c r="BE16" s="188"/>
      <c r="BF16" s="188"/>
      <c r="BG16" s="188"/>
      <c r="BH16" s="188"/>
      <c r="BI16" s="188"/>
      <c r="BJ16" s="188"/>
      <c r="BK16" s="188"/>
      <c r="BL16" s="188"/>
      <c r="BM16" s="188"/>
      <c r="BN16" s="188"/>
      <c r="BO16" s="188"/>
      <c r="BP16" s="188"/>
      <c r="BQ16" s="193">
        <v>10</v>
      </c>
      <c r="BR16" s="194"/>
      <c r="BS16" s="722"/>
      <c r="BT16" s="723"/>
      <c r="BU16" s="723"/>
      <c r="BV16" s="723"/>
      <c r="BW16" s="723"/>
      <c r="BX16" s="723"/>
      <c r="BY16" s="723"/>
      <c r="BZ16" s="723"/>
      <c r="CA16" s="723"/>
      <c r="CB16" s="723"/>
      <c r="CC16" s="723"/>
      <c r="CD16" s="723"/>
      <c r="CE16" s="723"/>
      <c r="CF16" s="723"/>
      <c r="CG16" s="724"/>
      <c r="CH16" s="733"/>
      <c r="CI16" s="734"/>
      <c r="CJ16" s="734"/>
      <c r="CK16" s="734"/>
      <c r="CL16" s="735"/>
      <c r="CM16" s="733"/>
      <c r="CN16" s="734"/>
      <c r="CO16" s="734"/>
      <c r="CP16" s="734"/>
      <c r="CQ16" s="735"/>
      <c r="CR16" s="733"/>
      <c r="CS16" s="734"/>
      <c r="CT16" s="734"/>
      <c r="CU16" s="734"/>
      <c r="CV16" s="735"/>
      <c r="CW16" s="733"/>
      <c r="CX16" s="734"/>
      <c r="CY16" s="734"/>
      <c r="CZ16" s="734"/>
      <c r="DA16" s="735"/>
      <c r="DB16" s="733"/>
      <c r="DC16" s="734"/>
      <c r="DD16" s="734"/>
      <c r="DE16" s="734"/>
      <c r="DF16" s="735"/>
      <c r="DG16" s="733"/>
      <c r="DH16" s="734"/>
      <c r="DI16" s="734"/>
      <c r="DJ16" s="734"/>
      <c r="DK16" s="735"/>
      <c r="DL16" s="733"/>
      <c r="DM16" s="734"/>
      <c r="DN16" s="734"/>
      <c r="DO16" s="734"/>
      <c r="DP16" s="735"/>
      <c r="DQ16" s="733"/>
      <c r="DR16" s="734"/>
      <c r="DS16" s="734"/>
      <c r="DT16" s="734"/>
      <c r="DU16" s="735"/>
      <c r="DV16" s="722"/>
      <c r="DW16" s="723"/>
      <c r="DX16" s="723"/>
      <c r="DY16" s="723"/>
      <c r="DZ16" s="736"/>
      <c r="EA16" s="189"/>
    </row>
    <row r="17" spans="1:131" s="190" customFormat="1" ht="26.25" customHeight="1" x14ac:dyDescent="0.15">
      <c r="A17" s="193">
        <v>11</v>
      </c>
      <c r="B17" s="709"/>
      <c r="C17" s="710"/>
      <c r="D17" s="710"/>
      <c r="E17" s="710"/>
      <c r="F17" s="710"/>
      <c r="G17" s="710"/>
      <c r="H17" s="710"/>
      <c r="I17" s="710"/>
      <c r="J17" s="710"/>
      <c r="K17" s="710"/>
      <c r="L17" s="710"/>
      <c r="M17" s="710"/>
      <c r="N17" s="710"/>
      <c r="O17" s="710"/>
      <c r="P17" s="711"/>
      <c r="Q17" s="712"/>
      <c r="R17" s="713"/>
      <c r="S17" s="713"/>
      <c r="T17" s="713"/>
      <c r="U17" s="713"/>
      <c r="V17" s="713"/>
      <c r="W17" s="713"/>
      <c r="X17" s="713"/>
      <c r="Y17" s="713"/>
      <c r="Z17" s="713"/>
      <c r="AA17" s="713"/>
      <c r="AB17" s="713"/>
      <c r="AC17" s="713"/>
      <c r="AD17" s="713"/>
      <c r="AE17" s="714"/>
      <c r="AF17" s="715"/>
      <c r="AG17" s="716"/>
      <c r="AH17" s="716"/>
      <c r="AI17" s="716"/>
      <c r="AJ17" s="717"/>
      <c r="AK17" s="718"/>
      <c r="AL17" s="719"/>
      <c r="AM17" s="719"/>
      <c r="AN17" s="719"/>
      <c r="AO17" s="719"/>
      <c r="AP17" s="719"/>
      <c r="AQ17" s="719"/>
      <c r="AR17" s="719"/>
      <c r="AS17" s="719"/>
      <c r="AT17" s="719"/>
      <c r="AU17" s="720"/>
      <c r="AV17" s="720"/>
      <c r="AW17" s="720"/>
      <c r="AX17" s="720"/>
      <c r="AY17" s="721"/>
      <c r="AZ17" s="187"/>
      <c r="BA17" s="187"/>
      <c r="BB17" s="187"/>
      <c r="BC17" s="187"/>
      <c r="BD17" s="187"/>
      <c r="BE17" s="188"/>
      <c r="BF17" s="188"/>
      <c r="BG17" s="188"/>
      <c r="BH17" s="188"/>
      <c r="BI17" s="188"/>
      <c r="BJ17" s="188"/>
      <c r="BK17" s="188"/>
      <c r="BL17" s="188"/>
      <c r="BM17" s="188"/>
      <c r="BN17" s="188"/>
      <c r="BO17" s="188"/>
      <c r="BP17" s="188"/>
      <c r="BQ17" s="193">
        <v>11</v>
      </c>
      <c r="BR17" s="194"/>
      <c r="BS17" s="722"/>
      <c r="BT17" s="723"/>
      <c r="BU17" s="723"/>
      <c r="BV17" s="723"/>
      <c r="BW17" s="723"/>
      <c r="BX17" s="723"/>
      <c r="BY17" s="723"/>
      <c r="BZ17" s="723"/>
      <c r="CA17" s="723"/>
      <c r="CB17" s="723"/>
      <c r="CC17" s="723"/>
      <c r="CD17" s="723"/>
      <c r="CE17" s="723"/>
      <c r="CF17" s="723"/>
      <c r="CG17" s="724"/>
      <c r="CH17" s="733"/>
      <c r="CI17" s="734"/>
      <c r="CJ17" s="734"/>
      <c r="CK17" s="734"/>
      <c r="CL17" s="735"/>
      <c r="CM17" s="733"/>
      <c r="CN17" s="734"/>
      <c r="CO17" s="734"/>
      <c r="CP17" s="734"/>
      <c r="CQ17" s="735"/>
      <c r="CR17" s="733"/>
      <c r="CS17" s="734"/>
      <c r="CT17" s="734"/>
      <c r="CU17" s="734"/>
      <c r="CV17" s="735"/>
      <c r="CW17" s="733"/>
      <c r="CX17" s="734"/>
      <c r="CY17" s="734"/>
      <c r="CZ17" s="734"/>
      <c r="DA17" s="735"/>
      <c r="DB17" s="733"/>
      <c r="DC17" s="734"/>
      <c r="DD17" s="734"/>
      <c r="DE17" s="734"/>
      <c r="DF17" s="735"/>
      <c r="DG17" s="733"/>
      <c r="DH17" s="734"/>
      <c r="DI17" s="734"/>
      <c r="DJ17" s="734"/>
      <c r="DK17" s="735"/>
      <c r="DL17" s="733"/>
      <c r="DM17" s="734"/>
      <c r="DN17" s="734"/>
      <c r="DO17" s="734"/>
      <c r="DP17" s="735"/>
      <c r="DQ17" s="733"/>
      <c r="DR17" s="734"/>
      <c r="DS17" s="734"/>
      <c r="DT17" s="734"/>
      <c r="DU17" s="735"/>
      <c r="DV17" s="722"/>
      <c r="DW17" s="723"/>
      <c r="DX17" s="723"/>
      <c r="DY17" s="723"/>
      <c r="DZ17" s="736"/>
      <c r="EA17" s="189"/>
    </row>
    <row r="18" spans="1:131" s="190" customFormat="1" ht="26.25" customHeight="1" x14ac:dyDescent="0.15">
      <c r="A18" s="193">
        <v>12</v>
      </c>
      <c r="B18" s="709"/>
      <c r="C18" s="710"/>
      <c r="D18" s="710"/>
      <c r="E18" s="710"/>
      <c r="F18" s="710"/>
      <c r="G18" s="710"/>
      <c r="H18" s="710"/>
      <c r="I18" s="710"/>
      <c r="J18" s="710"/>
      <c r="K18" s="710"/>
      <c r="L18" s="710"/>
      <c r="M18" s="710"/>
      <c r="N18" s="710"/>
      <c r="O18" s="710"/>
      <c r="P18" s="711"/>
      <c r="Q18" s="712"/>
      <c r="R18" s="713"/>
      <c r="S18" s="713"/>
      <c r="T18" s="713"/>
      <c r="U18" s="713"/>
      <c r="V18" s="713"/>
      <c r="W18" s="713"/>
      <c r="X18" s="713"/>
      <c r="Y18" s="713"/>
      <c r="Z18" s="713"/>
      <c r="AA18" s="713"/>
      <c r="AB18" s="713"/>
      <c r="AC18" s="713"/>
      <c r="AD18" s="713"/>
      <c r="AE18" s="714"/>
      <c r="AF18" s="715"/>
      <c r="AG18" s="716"/>
      <c r="AH18" s="716"/>
      <c r="AI18" s="716"/>
      <c r="AJ18" s="717"/>
      <c r="AK18" s="718"/>
      <c r="AL18" s="719"/>
      <c r="AM18" s="719"/>
      <c r="AN18" s="719"/>
      <c r="AO18" s="719"/>
      <c r="AP18" s="719"/>
      <c r="AQ18" s="719"/>
      <c r="AR18" s="719"/>
      <c r="AS18" s="719"/>
      <c r="AT18" s="719"/>
      <c r="AU18" s="720"/>
      <c r="AV18" s="720"/>
      <c r="AW18" s="720"/>
      <c r="AX18" s="720"/>
      <c r="AY18" s="721"/>
      <c r="AZ18" s="187"/>
      <c r="BA18" s="187"/>
      <c r="BB18" s="187"/>
      <c r="BC18" s="187"/>
      <c r="BD18" s="187"/>
      <c r="BE18" s="188"/>
      <c r="BF18" s="188"/>
      <c r="BG18" s="188"/>
      <c r="BH18" s="188"/>
      <c r="BI18" s="188"/>
      <c r="BJ18" s="188"/>
      <c r="BK18" s="188"/>
      <c r="BL18" s="188"/>
      <c r="BM18" s="188"/>
      <c r="BN18" s="188"/>
      <c r="BO18" s="188"/>
      <c r="BP18" s="188"/>
      <c r="BQ18" s="193">
        <v>12</v>
      </c>
      <c r="BR18" s="194"/>
      <c r="BS18" s="722"/>
      <c r="BT18" s="723"/>
      <c r="BU18" s="723"/>
      <c r="BV18" s="723"/>
      <c r="BW18" s="723"/>
      <c r="BX18" s="723"/>
      <c r="BY18" s="723"/>
      <c r="BZ18" s="723"/>
      <c r="CA18" s="723"/>
      <c r="CB18" s="723"/>
      <c r="CC18" s="723"/>
      <c r="CD18" s="723"/>
      <c r="CE18" s="723"/>
      <c r="CF18" s="723"/>
      <c r="CG18" s="724"/>
      <c r="CH18" s="733"/>
      <c r="CI18" s="734"/>
      <c r="CJ18" s="734"/>
      <c r="CK18" s="734"/>
      <c r="CL18" s="735"/>
      <c r="CM18" s="733"/>
      <c r="CN18" s="734"/>
      <c r="CO18" s="734"/>
      <c r="CP18" s="734"/>
      <c r="CQ18" s="735"/>
      <c r="CR18" s="733"/>
      <c r="CS18" s="734"/>
      <c r="CT18" s="734"/>
      <c r="CU18" s="734"/>
      <c r="CV18" s="735"/>
      <c r="CW18" s="733"/>
      <c r="CX18" s="734"/>
      <c r="CY18" s="734"/>
      <c r="CZ18" s="734"/>
      <c r="DA18" s="735"/>
      <c r="DB18" s="733"/>
      <c r="DC18" s="734"/>
      <c r="DD18" s="734"/>
      <c r="DE18" s="734"/>
      <c r="DF18" s="735"/>
      <c r="DG18" s="733"/>
      <c r="DH18" s="734"/>
      <c r="DI18" s="734"/>
      <c r="DJ18" s="734"/>
      <c r="DK18" s="735"/>
      <c r="DL18" s="733"/>
      <c r="DM18" s="734"/>
      <c r="DN18" s="734"/>
      <c r="DO18" s="734"/>
      <c r="DP18" s="735"/>
      <c r="DQ18" s="733"/>
      <c r="DR18" s="734"/>
      <c r="DS18" s="734"/>
      <c r="DT18" s="734"/>
      <c r="DU18" s="735"/>
      <c r="DV18" s="722"/>
      <c r="DW18" s="723"/>
      <c r="DX18" s="723"/>
      <c r="DY18" s="723"/>
      <c r="DZ18" s="736"/>
      <c r="EA18" s="189"/>
    </row>
    <row r="19" spans="1:131" s="190" customFormat="1" ht="26.25" customHeight="1" x14ac:dyDescent="0.15">
      <c r="A19" s="193">
        <v>13</v>
      </c>
      <c r="B19" s="709"/>
      <c r="C19" s="710"/>
      <c r="D19" s="710"/>
      <c r="E19" s="710"/>
      <c r="F19" s="710"/>
      <c r="G19" s="710"/>
      <c r="H19" s="710"/>
      <c r="I19" s="710"/>
      <c r="J19" s="710"/>
      <c r="K19" s="710"/>
      <c r="L19" s="710"/>
      <c r="M19" s="710"/>
      <c r="N19" s="710"/>
      <c r="O19" s="710"/>
      <c r="P19" s="711"/>
      <c r="Q19" s="712"/>
      <c r="R19" s="713"/>
      <c r="S19" s="713"/>
      <c r="T19" s="713"/>
      <c r="U19" s="713"/>
      <c r="V19" s="713"/>
      <c r="W19" s="713"/>
      <c r="X19" s="713"/>
      <c r="Y19" s="713"/>
      <c r="Z19" s="713"/>
      <c r="AA19" s="713"/>
      <c r="AB19" s="713"/>
      <c r="AC19" s="713"/>
      <c r="AD19" s="713"/>
      <c r="AE19" s="714"/>
      <c r="AF19" s="715"/>
      <c r="AG19" s="716"/>
      <c r="AH19" s="716"/>
      <c r="AI19" s="716"/>
      <c r="AJ19" s="717"/>
      <c r="AK19" s="718"/>
      <c r="AL19" s="719"/>
      <c r="AM19" s="719"/>
      <c r="AN19" s="719"/>
      <c r="AO19" s="719"/>
      <c r="AP19" s="719"/>
      <c r="AQ19" s="719"/>
      <c r="AR19" s="719"/>
      <c r="AS19" s="719"/>
      <c r="AT19" s="719"/>
      <c r="AU19" s="720"/>
      <c r="AV19" s="720"/>
      <c r="AW19" s="720"/>
      <c r="AX19" s="720"/>
      <c r="AY19" s="721"/>
      <c r="AZ19" s="187"/>
      <c r="BA19" s="187"/>
      <c r="BB19" s="187"/>
      <c r="BC19" s="187"/>
      <c r="BD19" s="187"/>
      <c r="BE19" s="188"/>
      <c r="BF19" s="188"/>
      <c r="BG19" s="188"/>
      <c r="BH19" s="188"/>
      <c r="BI19" s="188"/>
      <c r="BJ19" s="188"/>
      <c r="BK19" s="188"/>
      <c r="BL19" s="188"/>
      <c r="BM19" s="188"/>
      <c r="BN19" s="188"/>
      <c r="BO19" s="188"/>
      <c r="BP19" s="188"/>
      <c r="BQ19" s="193">
        <v>13</v>
      </c>
      <c r="BR19" s="194"/>
      <c r="BS19" s="722"/>
      <c r="BT19" s="723"/>
      <c r="BU19" s="723"/>
      <c r="BV19" s="723"/>
      <c r="BW19" s="723"/>
      <c r="BX19" s="723"/>
      <c r="BY19" s="723"/>
      <c r="BZ19" s="723"/>
      <c r="CA19" s="723"/>
      <c r="CB19" s="723"/>
      <c r="CC19" s="723"/>
      <c r="CD19" s="723"/>
      <c r="CE19" s="723"/>
      <c r="CF19" s="723"/>
      <c r="CG19" s="724"/>
      <c r="CH19" s="733"/>
      <c r="CI19" s="734"/>
      <c r="CJ19" s="734"/>
      <c r="CK19" s="734"/>
      <c r="CL19" s="735"/>
      <c r="CM19" s="733"/>
      <c r="CN19" s="734"/>
      <c r="CO19" s="734"/>
      <c r="CP19" s="734"/>
      <c r="CQ19" s="735"/>
      <c r="CR19" s="733"/>
      <c r="CS19" s="734"/>
      <c r="CT19" s="734"/>
      <c r="CU19" s="734"/>
      <c r="CV19" s="735"/>
      <c r="CW19" s="733"/>
      <c r="CX19" s="734"/>
      <c r="CY19" s="734"/>
      <c r="CZ19" s="734"/>
      <c r="DA19" s="735"/>
      <c r="DB19" s="733"/>
      <c r="DC19" s="734"/>
      <c r="DD19" s="734"/>
      <c r="DE19" s="734"/>
      <c r="DF19" s="735"/>
      <c r="DG19" s="733"/>
      <c r="DH19" s="734"/>
      <c r="DI19" s="734"/>
      <c r="DJ19" s="734"/>
      <c r="DK19" s="735"/>
      <c r="DL19" s="733"/>
      <c r="DM19" s="734"/>
      <c r="DN19" s="734"/>
      <c r="DO19" s="734"/>
      <c r="DP19" s="735"/>
      <c r="DQ19" s="733"/>
      <c r="DR19" s="734"/>
      <c r="DS19" s="734"/>
      <c r="DT19" s="734"/>
      <c r="DU19" s="735"/>
      <c r="DV19" s="722"/>
      <c r="DW19" s="723"/>
      <c r="DX19" s="723"/>
      <c r="DY19" s="723"/>
      <c r="DZ19" s="736"/>
      <c r="EA19" s="189"/>
    </row>
    <row r="20" spans="1:131" s="190" customFormat="1" ht="26.25" customHeight="1" x14ac:dyDescent="0.15">
      <c r="A20" s="193">
        <v>14</v>
      </c>
      <c r="B20" s="709"/>
      <c r="C20" s="710"/>
      <c r="D20" s="710"/>
      <c r="E20" s="710"/>
      <c r="F20" s="710"/>
      <c r="G20" s="710"/>
      <c r="H20" s="710"/>
      <c r="I20" s="710"/>
      <c r="J20" s="710"/>
      <c r="K20" s="710"/>
      <c r="L20" s="710"/>
      <c r="M20" s="710"/>
      <c r="N20" s="710"/>
      <c r="O20" s="710"/>
      <c r="P20" s="711"/>
      <c r="Q20" s="712"/>
      <c r="R20" s="713"/>
      <c r="S20" s="713"/>
      <c r="T20" s="713"/>
      <c r="U20" s="713"/>
      <c r="V20" s="713"/>
      <c r="W20" s="713"/>
      <c r="X20" s="713"/>
      <c r="Y20" s="713"/>
      <c r="Z20" s="713"/>
      <c r="AA20" s="713"/>
      <c r="AB20" s="713"/>
      <c r="AC20" s="713"/>
      <c r="AD20" s="713"/>
      <c r="AE20" s="714"/>
      <c r="AF20" s="715"/>
      <c r="AG20" s="716"/>
      <c r="AH20" s="716"/>
      <c r="AI20" s="716"/>
      <c r="AJ20" s="717"/>
      <c r="AK20" s="718"/>
      <c r="AL20" s="719"/>
      <c r="AM20" s="719"/>
      <c r="AN20" s="719"/>
      <c r="AO20" s="719"/>
      <c r="AP20" s="719"/>
      <c r="AQ20" s="719"/>
      <c r="AR20" s="719"/>
      <c r="AS20" s="719"/>
      <c r="AT20" s="719"/>
      <c r="AU20" s="720"/>
      <c r="AV20" s="720"/>
      <c r="AW20" s="720"/>
      <c r="AX20" s="720"/>
      <c r="AY20" s="721"/>
      <c r="AZ20" s="187"/>
      <c r="BA20" s="187"/>
      <c r="BB20" s="187"/>
      <c r="BC20" s="187"/>
      <c r="BD20" s="187"/>
      <c r="BE20" s="188"/>
      <c r="BF20" s="188"/>
      <c r="BG20" s="188"/>
      <c r="BH20" s="188"/>
      <c r="BI20" s="188"/>
      <c r="BJ20" s="188"/>
      <c r="BK20" s="188"/>
      <c r="BL20" s="188"/>
      <c r="BM20" s="188"/>
      <c r="BN20" s="188"/>
      <c r="BO20" s="188"/>
      <c r="BP20" s="188"/>
      <c r="BQ20" s="193">
        <v>14</v>
      </c>
      <c r="BR20" s="194"/>
      <c r="BS20" s="722"/>
      <c r="BT20" s="723"/>
      <c r="BU20" s="723"/>
      <c r="BV20" s="723"/>
      <c r="BW20" s="723"/>
      <c r="BX20" s="723"/>
      <c r="BY20" s="723"/>
      <c r="BZ20" s="723"/>
      <c r="CA20" s="723"/>
      <c r="CB20" s="723"/>
      <c r="CC20" s="723"/>
      <c r="CD20" s="723"/>
      <c r="CE20" s="723"/>
      <c r="CF20" s="723"/>
      <c r="CG20" s="724"/>
      <c r="CH20" s="733"/>
      <c r="CI20" s="734"/>
      <c r="CJ20" s="734"/>
      <c r="CK20" s="734"/>
      <c r="CL20" s="735"/>
      <c r="CM20" s="733"/>
      <c r="CN20" s="734"/>
      <c r="CO20" s="734"/>
      <c r="CP20" s="734"/>
      <c r="CQ20" s="735"/>
      <c r="CR20" s="733"/>
      <c r="CS20" s="734"/>
      <c r="CT20" s="734"/>
      <c r="CU20" s="734"/>
      <c r="CV20" s="735"/>
      <c r="CW20" s="733"/>
      <c r="CX20" s="734"/>
      <c r="CY20" s="734"/>
      <c r="CZ20" s="734"/>
      <c r="DA20" s="735"/>
      <c r="DB20" s="733"/>
      <c r="DC20" s="734"/>
      <c r="DD20" s="734"/>
      <c r="DE20" s="734"/>
      <c r="DF20" s="735"/>
      <c r="DG20" s="733"/>
      <c r="DH20" s="734"/>
      <c r="DI20" s="734"/>
      <c r="DJ20" s="734"/>
      <c r="DK20" s="735"/>
      <c r="DL20" s="733"/>
      <c r="DM20" s="734"/>
      <c r="DN20" s="734"/>
      <c r="DO20" s="734"/>
      <c r="DP20" s="735"/>
      <c r="DQ20" s="733"/>
      <c r="DR20" s="734"/>
      <c r="DS20" s="734"/>
      <c r="DT20" s="734"/>
      <c r="DU20" s="735"/>
      <c r="DV20" s="722"/>
      <c r="DW20" s="723"/>
      <c r="DX20" s="723"/>
      <c r="DY20" s="723"/>
      <c r="DZ20" s="736"/>
      <c r="EA20" s="189"/>
    </row>
    <row r="21" spans="1:131" s="190" customFormat="1" ht="26.25" customHeight="1" thickBot="1" x14ac:dyDescent="0.2">
      <c r="A21" s="193">
        <v>15</v>
      </c>
      <c r="B21" s="709"/>
      <c r="C21" s="710"/>
      <c r="D21" s="710"/>
      <c r="E21" s="710"/>
      <c r="F21" s="710"/>
      <c r="G21" s="710"/>
      <c r="H21" s="710"/>
      <c r="I21" s="710"/>
      <c r="J21" s="710"/>
      <c r="K21" s="710"/>
      <c r="L21" s="710"/>
      <c r="M21" s="710"/>
      <c r="N21" s="710"/>
      <c r="O21" s="710"/>
      <c r="P21" s="711"/>
      <c r="Q21" s="712"/>
      <c r="R21" s="713"/>
      <c r="S21" s="713"/>
      <c r="T21" s="713"/>
      <c r="U21" s="713"/>
      <c r="V21" s="713"/>
      <c r="W21" s="713"/>
      <c r="X21" s="713"/>
      <c r="Y21" s="713"/>
      <c r="Z21" s="713"/>
      <c r="AA21" s="713"/>
      <c r="AB21" s="713"/>
      <c r="AC21" s="713"/>
      <c r="AD21" s="713"/>
      <c r="AE21" s="714"/>
      <c r="AF21" s="715"/>
      <c r="AG21" s="716"/>
      <c r="AH21" s="716"/>
      <c r="AI21" s="716"/>
      <c r="AJ21" s="717"/>
      <c r="AK21" s="718"/>
      <c r="AL21" s="719"/>
      <c r="AM21" s="719"/>
      <c r="AN21" s="719"/>
      <c r="AO21" s="719"/>
      <c r="AP21" s="719"/>
      <c r="AQ21" s="719"/>
      <c r="AR21" s="719"/>
      <c r="AS21" s="719"/>
      <c r="AT21" s="719"/>
      <c r="AU21" s="720"/>
      <c r="AV21" s="720"/>
      <c r="AW21" s="720"/>
      <c r="AX21" s="720"/>
      <c r="AY21" s="721"/>
      <c r="AZ21" s="187"/>
      <c r="BA21" s="187"/>
      <c r="BB21" s="187"/>
      <c r="BC21" s="187"/>
      <c r="BD21" s="187"/>
      <c r="BE21" s="188"/>
      <c r="BF21" s="188"/>
      <c r="BG21" s="188"/>
      <c r="BH21" s="188"/>
      <c r="BI21" s="188"/>
      <c r="BJ21" s="188"/>
      <c r="BK21" s="188"/>
      <c r="BL21" s="188"/>
      <c r="BM21" s="188"/>
      <c r="BN21" s="188"/>
      <c r="BO21" s="188"/>
      <c r="BP21" s="188"/>
      <c r="BQ21" s="193">
        <v>15</v>
      </c>
      <c r="BR21" s="194"/>
      <c r="BS21" s="722"/>
      <c r="BT21" s="723"/>
      <c r="BU21" s="723"/>
      <c r="BV21" s="723"/>
      <c r="BW21" s="723"/>
      <c r="BX21" s="723"/>
      <c r="BY21" s="723"/>
      <c r="BZ21" s="723"/>
      <c r="CA21" s="723"/>
      <c r="CB21" s="723"/>
      <c r="CC21" s="723"/>
      <c r="CD21" s="723"/>
      <c r="CE21" s="723"/>
      <c r="CF21" s="723"/>
      <c r="CG21" s="724"/>
      <c r="CH21" s="733"/>
      <c r="CI21" s="734"/>
      <c r="CJ21" s="734"/>
      <c r="CK21" s="734"/>
      <c r="CL21" s="735"/>
      <c r="CM21" s="733"/>
      <c r="CN21" s="734"/>
      <c r="CO21" s="734"/>
      <c r="CP21" s="734"/>
      <c r="CQ21" s="735"/>
      <c r="CR21" s="733"/>
      <c r="CS21" s="734"/>
      <c r="CT21" s="734"/>
      <c r="CU21" s="734"/>
      <c r="CV21" s="735"/>
      <c r="CW21" s="733"/>
      <c r="CX21" s="734"/>
      <c r="CY21" s="734"/>
      <c r="CZ21" s="734"/>
      <c r="DA21" s="735"/>
      <c r="DB21" s="733"/>
      <c r="DC21" s="734"/>
      <c r="DD21" s="734"/>
      <c r="DE21" s="734"/>
      <c r="DF21" s="735"/>
      <c r="DG21" s="733"/>
      <c r="DH21" s="734"/>
      <c r="DI21" s="734"/>
      <c r="DJ21" s="734"/>
      <c r="DK21" s="735"/>
      <c r="DL21" s="733"/>
      <c r="DM21" s="734"/>
      <c r="DN21" s="734"/>
      <c r="DO21" s="734"/>
      <c r="DP21" s="735"/>
      <c r="DQ21" s="733"/>
      <c r="DR21" s="734"/>
      <c r="DS21" s="734"/>
      <c r="DT21" s="734"/>
      <c r="DU21" s="735"/>
      <c r="DV21" s="722"/>
      <c r="DW21" s="723"/>
      <c r="DX21" s="723"/>
      <c r="DY21" s="723"/>
      <c r="DZ21" s="736"/>
      <c r="EA21" s="189"/>
    </row>
    <row r="22" spans="1:131" s="190" customFormat="1" ht="26.25" customHeight="1" x14ac:dyDescent="0.15">
      <c r="A22" s="193">
        <v>16</v>
      </c>
      <c r="B22" s="709"/>
      <c r="C22" s="710"/>
      <c r="D22" s="710"/>
      <c r="E22" s="710"/>
      <c r="F22" s="710"/>
      <c r="G22" s="710"/>
      <c r="H22" s="710"/>
      <c r="I22" s="710"/>
      <c r="J22" s="710"/>
      <c r="K22" s="710"/>
      <c r="L22" s="710"/>
      <c r="M22" s="710"/>
      <c r="N22" s="710"/>
      <c r="O22" s="710"/>
      <c r="P22" s="711"/>
      <c r="Q22" s="737"/>
      <c r="R22" s="738"/>
      <c r="S22" s="738"/>
      <c r="T22" s="738"/>
      <c r="U22" s="738"/>
      <c r="V22" s="738"/>
      <c r="W22" s="738"/>
      <c r="X22" s="738"/>
      <c r="Y22" s="738"/>
      <c r="Z22" s="738"/>
      <c r="AA22" s="738"/>
      <c r="AB22" s="738"/>
      <c r="AC22" s="738"/>
      <c r="AD22" s="738"/>
      <c r="AE22" s="739"/>
      <c r="AF22" s="715"/>
      <c r="AG22" s="716"/>
      <c r="AH22" s="716"/>
      <c r="AI22" s="716"/>
      <c r="AJ22" s="717"/>
      <c r="AK22" s="752"/>
      <c r="AL22" s="753"/>
      <c r="AM22" s="753"/>
      <c r="AN22" s="753"/>
      <c r="AO22" s="753"/>
      <c r="AP22" s="753"/>
      <c r="AQ22" s="753"/>
      <c r="AR22" s="753"/>
      <c r="AS22" s="753"/>
      <c r="AT22" s="753"/>
      <c r="AU22" s="754"/>
      <c r="AV22" s="754"/>
      <c r="AW22" s="754"/>
      <c r="AX22" s="754"/>
      <c r="AY22" s="755"/>
      <c r="AZ22" s="756" t="s">
        <v>367</v>
      </c>
      <c r="BA22" s="756"/>
      <c r="BB22" s="756"/>
      <c r="BC22" s="756"/>
      <c r="BD22" s="757"/>
      <c r="BE22" s="188"/>
      <c r="BF22" s="188"/>
      <c r="BG22" s="188"/>
      <c r="BH22" s="188"/>
      <c r="BI22" s="188"/>
      <c r="BJ22" s="188"/>
      <c r="BK22" s="188"/>
      <c r="BL22" s="188"/>
      <c r="BM22" s="188"/>
      <c r="BN22" s="188"/>
      <c r="BO22" s="188"/>
      <c r="BP22" s="188"/>
      <c r="BQ22" s="193">
        <v>16</v>
      </c>
      <c r="BR22" s="194"/>
      <c r="BS22" s="722"/>
      <c r="BT22" s="723"/>
      <c r="BU22" s="723"/>
      <c r="BV22" s="723"/>
      <c r="BW22" s="723"/>
      <c r="BX22" s="723"/>
      <c r="BY22" s="723"/>
      <c r="BZ22" s="723"/>
      <c r="CA22" s="723"/>
      <c r="CB22" s="723"/>
      <c r="CC22" s="723"/>
      <c r="CD22" s="723"/>
      <c r="CE22" s="723"/>
      <c r="CF22" s="723"/>
      <c r="CG22" s="724"/>
      <c r="CH22" s="733"/>
      <c r="CI22" s="734"/>
      <c r="CJ22" s="734"/>
      <c r="CK22" s="734"/>
      <c r="CL22" s="735"/>
      <c r="CM22" s="733"/>
      <c r="CN22" s="734"/>
      <c r="CO22" s="734"/>
      <c r="CP22" s="734"/>
      <c r="CQ22" s="735"/>
      <c r="CR22" s="733"/>
      <c r="CS22" s="734"/>
      <c r="CT22" s="734"/>
      <c r="CU22" s="734"/>
      <c r="CV22" s="735"/>
      <c r="CW22" s="733"/>
      <c r="CX22" s="734"/>
      <c r="CY22" s="734"/>
      <c r="CZ22" s="734"/>
      <c r="DA22" s="735"/>
      <c r="DB22" s="733"/>
      <c r="DC22" s="734"/>
      <c r="DD22" s="734"/>
      <c r="DE22" s="734"/>
      <c r="DF22" s="735"/>
      <c r="DG22" s="733"/>
      <c r="DH22" s="734"/>
      <c r="DI22" s="734"/>
      <c r="DJ22" s="734"/>
      <c r="DK22" s="735"/>
      <c r="DL22" s="733"/>
      <c r="DM22" s="734"/>
      <c r="DN22" s="734"/>
      <c r="DO22" s="734"/>
      <c r="DP22" s="735"/>
      <c r="DQ22" s="733"/>
      <c r="DR22" s="734"/>
      <c r="DS22" s="734"/>
      <c r="DT22" s="734"/>
      <c r="DU22" s="735"/>
      <c r="DV22" s="722"/>
      <c r="DW22" s="723"/>
      <c r="DX22" s="723"/>
      <c r="DY22" s="723"/>
      <c r="DZ22" s="736"/>
      <c r="EA22" s="189"/>
    </row>
    <row r="23" spans="1:131" s="190" customFormat="1" ht="26.25" customHeight="1" thickBot="1" x14ac:dyDescent="0.2">
      <c r="A23" s="195" t="s">
        <v>368</v>
      </c>
      <c r="B23" s="740" t="s">
        <v>369</v>
      </c>
      <c r="C23" s="741"/>
      <c r="D23" s="741"/>
      <c r="E23" s="741"/>
      <c r="F23" s="741"/>
      <c r="G23" s="741"/>
      <c r="H23" s="741"/>
      <c r="I23" s="741"/>
      <c r="J23" s="741"/>
      <c r="K23" s="741"/>
      <c r="L23" s="741"/>
      <c r="M23" s="741"/>
      <c r="N23" s="741"/>
      <c r="O23" s="741"/>
      <c r="P23" s="742"/>
      <c r="Q23" s="743">
        <v>35611</v>
      </c>
      <c r="R23" s="744"/>
      <c r="S23" s="744"/>
      <c r="T23" s="744"/>
      <c r="U23" s="744"/>
      <c r="V23" s="744">
        <v>33951</v>
      </c>
      <c r="W23" s="744"/>
      <c r="X23" s="744"/>
      <c r="Y23" s="744"/>
      <c r="Z23" s="744"/>
      <c r="AA23" s="744">
        <v>1661</v>
      </c>
      <c r="AB23" s="744"/>
      <c r="AC23" s="744"/>
      <c r="AD23" s="744"/>
      <c r="AE23" s="745"/>
      <c r="AF23" s="746">
        <v>1572</v>
      </c>
      <c r="AG23" s="744"/>
      <c r="AH23" s="744"/>
      <c r="AI23" s="744"/>
      <c r="AJ23" s="747"/>
      <c r="AK23" s="748"/>
      <c r="AL23" s="749"/>
      <c r="AM23" s="749"/>
      <c r="AN23" s="749"/>
      <c r="AO23" s="749"/>
      <c r="AP23" s="744">
        <v>51244</v>
      </c>
      <c r="AQ23" s="744"/>
      <c r="AR23" s="744"/>
      <c r="AS23" s="744"/>
      <c r="AT23" s="744"/>
      <c r="AU23" s="750"/>
      <c r="AV23" s="750"/>
      <c r="AW23" s="750"/>
      <c r="AX23" s="750"/>
      <c r="AY23" s="751"/>
      <c r="AZ23" s="759" t="s">
        <v>112</v>
      </c>
      <c r="BA23" s="760"/>
      <c r="BB23" s="760"/>
      <c r="BC23" s="760"/>
      <c r="BD23" s="761"/>
      <c r="BE23" s="188"/>
      <c r="BF23" s="188"/>
      <c r="BG23" s="188"/>
      <c r="BH23" s="188"/>
      <c r="BI23" s="188"/>
      <c r="BJ23" s="188"/>
      <c r="BK23" s="188"/>
      <c r="BL23" s="188"/>
      <c r="BM23" s="188"/>
      <c r="BN23" s="188"/>
      <c r="BO23" s="188"/>
      <c r="BP23" s="188"/>
      <c r="BQ23" s="193">
        <v>17</v>
      </c>
      <c r="BR23" s="194"/>
      <c r="BS23" s="722"/>
      <c r="BT23" s="723"/>
      <c r="BU23" s="723"/>
      <c r="BV23" s="723"/>
      <c r="BW23" s="723"/>
      <c r="BX23" s="723"/>
      <c r="BY23" s="723"/>
      <c r="BZ23" s="723"/>
      <c r="CA23" s="723"/>
      <c r="CB23" s="723"/>
      <c r="CC23" s="723"/>
      <c r="CD23" s="723"/>
      <c r="CE23" s="723"/>
      <c r="CF23" s="723"/>
      <c r="CG23" s="724"/>
      <c r="CH23" s="733"/>
      <c r="CI23" s="734"/>
      <c r="CJ23" s="734"/>
      <c r="CK23" s="734"/>
      <c r="CL23" s="735"/>
      <c r="CM23" s="733"/>
      <c r="CN23" s="734"/>
      <c r="CO23" s="734"/>
      <c r="CP23" s="734"/>
      <c r="CQ23" s="735"/>
      <c r="CR23" s="733"/>
      <c r="CS23" s="734"/>
      <c r="CT23" s="734"/>
      <c r="CU23" s="734"/>
      <c r="CV23" s="735"/>
      <c r="CW23" s="733"/>
      <c r="CX23" s="734"/>
      <c r="CY23" s="734"/>
      <c r="CZ23" s="734"/>
      <c r="DA23" s="735"/>
      <c r="DB23" s="733"/>
      <c r="DC23" s="734"/>
      <c r="DD23" s="734"/>
      <c r="DE23" s="734"/>
      <c r="DF23" s="735"/>
      <c r="DG23" s="733"/>
      <c r="DH23" s="734"/>
      <c r="DI23" s="734"/>
      <c r="DJ23" s="734"/>
      <c r="DK23" s="735"/>
      <c r="DL23" s="733"/>
      <c r="DM23" s="734"/>
      <c r="DN23" s="734"/>
      <c r="DO23" s="734"/>
      <c r="DP23" s="735"/>
      <c r="DQ23" s="733"/>
      <c r="DR23" s="734"/>
      <c r="DS23" s="734"/>
      <c r="DT23" s="734"/>
      <c r="DU23" s="735"/>
      <c r="DV23" s="722"/>
      <c r="DW23" s="723"/>
      <c r="DX23" s="723"/>
      <c r="DY23" s="723"/>
      <c r="DZ23" s="736"/>
      <c r="EA23" s="189"/>
    </row>
    <row r="24" spans="1:131" s="190" customFormat="1" ht="26.25" customHeight="1" x14ac:dyDescent="0.15">
      <c r="A24" s="758" t="s">
        <v>370</v>
      </c>
      <c r="B24" s="758"/>
      <c r="C24" s="758"/>
      <c r="D24" s="758"/>
      <c r="E24" s="758"/>
      <c r="F24" s="758"/>
      <c r="G24" s="758"/>
      <c r="H24" s="758"/>
      <c r="I24" s="758"/>
      <c r="J24" s="758"/>
      <c r="K24" s="758"/>
      <c r="L24" s="758"/>
      <c r="M24" s="758"/>
      <c r="N24" s="758"/>
      <c r="O24" s="758"/>
      <c r="P24" s="758"/>
      <c r="Q24" s="758"/>
      <c r="R24" s="758"/>
      <c r="S24" s="758"/>
      <c r="T24" s="758"/>
      <c r="U24" s="758"/>
      <c r="V24" s="758"/>
      <c r="W24" s="758"/>
      <c r="X24" s="758"/>
      <c r="Y24" s="758"/>
      <c r="Z24" s="758"/>
      <c r="AA24" s="758"/>
      <c r="AB24" s="758"/>
      <c r="AC24" s="758"/>
      <c r="AD24" s="758"/>
      <c r="AE24" s="758"/>
      <c r="AF24" s="758"/>
      <c r="AG24" s="758"/>
      <c r="AH24" s="758"/>
      <c r="AI24" s="758"/>
      <c r="AJ24" s="758"/>
      <c r="AK24" s="758"/>
      <c r="AL24" s="758"/>
      <c r="AM24" s="758"/>
      <c r="AN24" s="758"/>
      <c r="AO24" s="758"/>
      <c r="AP24" s="758"/>
      <c r="AQ24" s="758"/>
      <c r="AR24" s="758"/>
      <c r="AS24" s="758"/>
      <c r="AT24" s="758"/>
      <c r="AU24" s="758"/>
      <c r="AV24" s="758"/>
      <c r="AW24" s="758"/>
      <c r="AX24" s="758"/>
      <c r="AY24" s="758"/>
      <c r="AZ24" s="187"/>
      <c r="BA24" s="187"/>
      <c r="BB24" s="187"/>
      <c r="BC24" s="187"/>
      <c r="BD24" s="187"/>
      <c r="BE24" s="188"/>
      <c r="BF24" s="188"/>
      <c r="BG24" s="188"/>
      <c r="BH24" s="188"/>
      <c r="BI24" s="188"/>
      <c r="BJ24" s="188"/>
      <c r="BK24" s="188"/>
      <c r="BL24" s="188"/>
      <c r="BM24" s="188"/>
      <c r="BN24" s="188"/>
      <c r="BO24" s="188"/>
      <c r="BP24" s="188"/>
      <c r="BQ24" s="193">
        <v>18</v>
      </c>
      <c r="BR24" s="194"/>
      <c r="BS24" s="722"/>
      <c r="BT24" s="723"/>
      <c r="BU24" s="723"/>
      <c r="BV24" s="723"/>
      <c r="BW24" s="723"/>
      <c r="BX24" s="723"/>
      <c r="BY24" s="723"/>
      <c r="BZ24" s="723"/>
      <c r="CA24" s="723"/>
      <c r="CB24" s="723"/>
      <c r="CC24" s="723"/>
      <c r="CD24" s="723"/>
      <c r="CE24" s="723"/>
      <c r="CF24" s="723"/>
      <c r="CG24" s="724"/>
      <c r="CH24" s="733"/>
      <c r="CI24" s="734"/>
      <c r="CJ24" s="734"/>
      <c r="CK24" s="734"/>
      <c r="CL24" s="735"/>
      <c r="CM24" s="733"/>
      <c r="CN24" s="734"/>
      <c r="CO24" s="734"/>
      <c r="CP24" s="734"/>
      <c r="CQ24" s="735"/>
      <c r="CR24" s="733"/>
      <c r="CS24" s="734"/>
      <c r="CT24" s="734"/>
      <c r="CU24" s="734"/>
      <c r="CV24" s="735"/>
      <c r="CW24" s="733"/>
      <c r="CX24" s="734"/>
      <c r="CY24" s="734"/>
      <c r="CZ24" s="734"/>
      <c r="DA24" s="735"/>
      <c r="DB24" s="733"/>
      <c r="DC24" s="734"/>
      <c r="DD24" s="734"/>
      <c r="DE24" s="734"/>
      <c r="DF24" s="735"/>
      <c r="DG24" s="733"/>
      <c r="DH24" s="734"/>
      <c r="DI24" s="734"/>
      <c r="DJ24" s="734"/>
      <c r="DK24" s="735"/>
      <c r="DL24" s="733"/>
      <c r="DM24" s="734"/>
      <c r="DN24" s="734"/>
      <c r="DO24" s="734"/>
      <c r="DP24" s="735"/>
      <c r="DQ24" s="733"/>
      <c r="DR24" s="734"/>
      <c r="DS24" s="734"/>
      <c r="DT24" s="734"/>
      <c r="DU24" s="735"/>
      <c r="DV24" s="722"/>
      <c r="DW24" s="723"/>
      <c r="DX24" s="723"/>
      <c r="DY24" s="723"/>
      <c r="DZ24" s="736"/>
      <c r="EA24" s="189"/>
    </row>
    <row r="25" spans="1:131" ht="26.25" customHeight="1" thickBot="1" x14ac:dyDescent="0.2">
      <c r="A25" s="703" t="s">
        <v>371</v>
      </c>
      <c r="B25" s="703"/>
      <c r="C25" s="703"/>
      <c r="D25" s="703"/>
      <c r="E25" s="703"/>
      <c r="F25" s="703"/>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c r="AK25" s="703"/>
      <c r="AL25" s="703"/>
      <c r="AM25" s="703"/>
      <c r="AN25" s="703"/>
      <c r="AO25" s="703"/>
      <c r="AP25" s="703"/>
      <c r="AQ25" s="703"/>
      <c r="AR25" s="703"/>
      <c r="AS25" s="703"/>
      <c r="AT25" s="703"/>
      <c r="AU25" s="703"/>
      <c r="AV25" s="703"/>
      <c r="AW25" s="703"/>
      <c r="AX25" s="703"/>
      <c r="AY25" s="703"/>
      <c r="AZ25" s="703"/>
      <c r="BA25" s="703"/>
      <c r="BB25" s="703"/>
      <c r="BC25" s="703"/>
      <c r="BD25" s="703"/>
      <c r="BE25" s="703"/>
      <c r="BF25" s="703"/>
      <c r="BG25" s="703"/>
      <c r="BH25" s="703"/>
      <c r="BI25" s="703"/>
      <c r="BJ25" s="187"/>
      <c r="BK25" s="187"/>
      <c r="BL25" s="187"/>
      <c r="BM25" s="187"/>
      <c r="BN25" s="187"/>
      <c r="BO25" s="196"/>
      <c r="BP25" s="196"/>
      <c r="BQ25" s="193">
        <v>19</v>
      </c>
      <c r="BR25" s="194"/>
      <c r="BS25" s="722"/>
      <c r="BT25" s="723"/>
      <c r="BU25" s="723"/>
      <c r="BV25" s="723"/>
      <c r="BW25" s="723"/>
      <c r="BX25" s="723"/>
      <c r="BY25" s="723"/>
      <c r="BZ25" s="723"/>
      <c r="CA25" s="723"/>
      <c r="CB25" s="723"/>
      <c r="CC25" s="723"/>
      <c r="CD25" s="723"/>
      <c r="CE25" s="723"/>
      <c r="CF25" s="723"/>
      <c r="CG25" s="724"/>
      <c r="CH25" s="733"/>
      <c r="CI25" s="734"/>
      <c r="CJ25" s="734"/>
      <c r="CK25" s="734"/>
      <c r="CL25" s="735"/>
      <c r="CM25" s="733"/>
      <c r="CN25" s="734"/>
      <c r="CO25" s="734"/>
      <c r="CP25" s="734"/>
      <c r="CQ25" s="735"/>
      <c r="CR25" s="733"/>
      <c r="CS25" s="734"/>
      <c r="CT25" s="734"/>
      <c r="CU25" s="734"/>
      <c r="CV25" s="735"/>
      <c r="CW25" s="733"/>
      <c r="CX25" s="734"/>
      <c r="CY25" s="734"/>
      <c r="CZ25" s="734"/>
      <c r="DA25" s="735"/>
      <c r="DB25" s="733"/>
      <c r="DC25" s="734"/>
      <c r="DD25" s="734"/>
      <c r="DE25" s="734"/>
      <c r="DF25" s="735"/>
      <c r="DG25" s="733"/>
      <c r="DH25" s="734"/>
      <c r="DI25" s="734"/>
      <c r="DJ25" s="734"/>
      <c r="DK25" s="735"/>
      <c r="DL25" s="733"/>
      <c r="DM25" s="734"/>
      <c r="DN25" s="734"/>
      <c r="DO25" s="734"/>
      <c r="DP25" s="735"/>
      <c r="DQ25" s="733"/>
      <c r="DR25" s="734"/>
      <c r="DS25" s="734"/>
      <c r="DT25" s="734"/>
      <c r="DU25" s="735"/>
      <c r="DV25" s="722"/>
      <c r="DW25" s="723"/>
      <c r="DX25" s="723"/>
      <c r="DY25" s="723"/>
      <c r="DZ25" s="736"/>
      <c r="EA25" s="184"/>
    </row>
    <row r="26" spans="1:131" ht="26.25" customHeight="1" x14ac:dyDescent="0.15">
      <c r="A26" s="694" t="s">
        <v>348</v>
      </c>
      <c r="B26" s="695"/>
      <c r="C26" s="695"/>
      <c r="D26" s="695"/>
      <c r="E26" s="695"/>
      <c r="F26" s="695"/>
      <c r="G26" s="695"/>
      <c r="H26" s="695"/>
      <c r="I26" s="695"/>
      <c r="J26" s="695"/>
      <c r="K26" s="695"/>
      <c r="L26" s="695"/>
      <c r="M26" s="695"/>
      <c r="N26" s="695"/>
      <c r="O26" s="695"/>
      <c r="P26" s="696"/>
      <c r="Q26" s="671" t="s">
        <v>372</v>
      </c>
      <c r="R26" s="672"/>
      <c r="S26" s="672"/>
      <c r="T26" s="672"/>
      <c r="U26" s="673"/>
      <c r="V26" s="671" t="s">
        <v>373</v>
      </c>
      <c r="W26" s="672"/>
      <c r="X26" s="672"/>
      <c r="Y26" s="672"/>
      <c r="Z26" s="673"/>
      <c r="AA26" s="671" t="s">
        <v>374</v>
      </c>
      <c r="AB26" s="672"/>
      <c r="AC26" s="672"/>
      <c r="AD26" s="672"/>
      <c r="AE26" s="672"/>
      <c r="AF26" s="762" t="s">
        <v>375</v>
      </c>
      <c r="AG26" s="763"/>
      <c r="AH26" s="763"/>
      <c r="AI26" s="763"/>
      <c r="AJ26" s="764"/>
      <c r="AK26" s="672" t="s">
        <v>376</v>
      </c>
      <c r="AL26" s="672"/>
      <c r="AM26" s="672"/>
      <c r="AN26" s="672"/>
      <c r="AO26" s="673"/>
      <c r="AP26" s="671" t="s">
        <v>377</v>
      </c>
      <c r="AQ26" s="672"/>
      <c r="AR26" s="672"/>
      <c r="AS26" s="672"/>
      <c r="AT26" s="673"/>
      <c r="AU26" s="671" t="s">
        <v>378</v>
      </c>
      <c r="AV26" s="672"/>
      <c r="AW26" s="672"/>
      <c r="AX26" s="672"/>
      <c r="AY26" s="673"/>
      <c r="AZ26" s="671" t="s">
        <v>379</v>
      </c>
      <c r="BA26" s="672"/>
      <c r="BB26" s="672"/>
      <c r="BC26" s="672"/>
      <c r="BD26" s="673"/>
      <c r="BE26" s="671" t="s">
        <v>355</v>
      </c>
      <c r="BF26" s="672"/>
      <c r="BG26" s="672"/>
      <c r="BH26" s="672"/>
      <c r="BI26" s="683"/>
      <c r="BJ26" s="187"/>
      <c r="BK26" s="187"/>
      <c r="BL26" s="187"/>
      <c r="BM26" s="187"/>
      <c r="BN26" s="187"/>
      <c r="BO26" s="196"/>
      <c r="BP26" s="196"/>
      <c r="BQ26" s="193">
        <v>20</v>
      </c>
      <c r="BR26" s="194"/>
      <c r="BS26" s="722"/>
      <c r="BT26" s="723"/>
      <c r="BU26" s="723"/>
      <c r="BV26" s="723"/>
      <c r="BW26" s="723"/>
      <c r="BX26" s="723"/>
      <c r="BY26" s="723"/>
      <c r="BZ26" s="723"/>
      <c r="CA26" s="723"/>
      <c r="CB26" s="723"/>
      <c r="CC26" s="723"/>
      <c r="CD26" s="723"/>
      <c r="CE26" s="723"/>
      <c r="CF26" s="723"/>
      <c r="CG26" s="724"/>
      <c r="CH26" s="733"/>
      <c r="CI26" s="734"/>
      <c r="CJ26" s="734"/>
      <c r="CK26" s="734"/>
      <c r="CL26" s="735"/>
      <c r="CM26" s="733"/>
      <c r="CN26" s="734"/>
      <c r="CO26" s="734"/>
      <c r="CP26" s="734"/>
      <c r="CQ26" s="735"/>
      <c r="CR26" s="733"/>
      <c r="CS26" s="734"/>
      <c r="CT26" s="734"/>
      <c r="CU26" s="734"/>
      <c r="CV26" s="735"/>
      <c r="CW26" s="733"/>
      <c r="CX26" s="734"/>
      <c r="CY26" s="734"/>
      <c r="CZ26" s="734"/>
      <c r="DA26" s="735"/>
      <c r="DB26" s="733"/>
      <c r="DC26" s="734"/>
      <c r="DD26" s="734"/>
      <c r="DE26" s="734"/>
      <c r="DF26" s="735"/>
      <c r="DG26" s="733"/>
      <c r="DH26" s="734"/>
      <c r="DI26" s="734"/>
      <c r="DJ26" s="734"/>
      <c r="DK26" s="735"/>
      <c r="DL26" s="733"/>
      <c r="DM26" s="734"/>
      <c r="DN26" s="734"/>
      <c r="DO26" s="734"/>
      <c r="DP26" s="735"/>
      <c r="DQ26" s="733"/>
      <c r="DR26" s="734"/>
      <c r="DS26" s="734"/>
      <c r="DT26" s="734"/>
      <c r="DU26" s="735"/>
      <c r="DV26" s="722"/>
      <c r="DW26" s="723"/>
      <c r="DX26" s="723"/>
      <c r="DY26" s="723"/>
      <c r="DZ26" s="736"/>
      <c r="EA26" s="184"/>
    </row>
    <row r="27" spans="1:131" ht="26.25" customHeight="1" thickBot="1" x14ac:dyDescent="0.2">
      <c r="A27" s="697"/>
      <c r="B27" s="698"/>
      <c r="C27" s="698"/>
      <c r="D27" s="698"/>
      <c r="E27" s="698"/>
      <c r="F27" s="698"/>
      <c r="G27" s="698"/>
      <c r="H27" s="698"/>
      <c r="I27" s="698"/>
      <c r="J27" s="698"/>
      <c r="K27" s="698"/>
      <c r="L27" s="698"/>
      <c r="M27" s="698"/>
      <c r="N27" s="698"/>
      <c r="O27" s="698"/>
      <c r="P27" s="699"/>
      <c r="Q27" s="674"/>
      <c r="R27" s="675"/>
      <c r="S27" s="675"/>
      <c r="T27" s="675"/>
      <c r="U27" s="676"/>
      <c r="V27" s="674"/>
      <c r="W27" s="675"/>
      <c r="X27" s="675"/>
      <c r="Y27" s="675"/>
      <c r="Z27" s="676"/>
      <c r="AA27" s="674"/>
      <c r="AB27" s="675"/>
      <c r="AC27" s="675"/>
      <c r="AD27" s="675"/>
      <c r="AE27" s="675"/>
      <c r="AF27" s="765"/>
      <c r="AG27" s="766"/>
      <c r="AH27" s="766"/>
      <c r="AI27" s="766"/>
      <c r="AJ27" s="767"/>
      <c r="AK27" s="675"/>
      <c r="AL27" s="675"/>
      <c r="AM27" s="675"/>
      <c r="AN27" s="675"/>
      <c r="AO27" s="676"/>
      <c r="AP27" s="674"/>
      <c r="AQ27" s="675"/>
      <c r="AR27" s="675"/>
      <c r="AS27" s="675"/>
      <c r="AT27" s="676"/>
      <c r="AU27" s="674"/>
      <c r="AV27" s="675"/>
      <c r="AW27" s="675"/>
      <c r="AX27" s="675"/>
      <c r="AY27" s="676"/>
      <c r="AZ27" s="674"/>
      <c r="BA27" s="675"/>
      <c r="BB27" s="675"/>
      <c r="BC27" s="675"/>
      <c r="BD27" s="676"/>
      <c r="BE27" s="674"/>
      <c r="BF27" s="675"/>
      <c r="BG27" s="675"/>
      <c r="BH27" s="675"/>
      <c r="BI27" s="684"/>
      <c r="BJ27" s="187"/>
      <c r="BK27" s="187"/>
      <c r="BL27" s="187"/>
      <c r="BM27" s="187"/>
      <c r="BN27" s="187"/>
      <c r="BO27" s="196"/>
      <c r="BP27" s="196"/>
      <c r="BQ27" s="193">
        <v>21</v>
      </c>
      <c r="BR27" s="194"/>
      <c r="BS27" s="722"/>
      <c r="BT27" s="723"/>
      <c r="BU27" s="723"/>
      <c r="BV27" s="723"/>
      <c r="BW27" s="723"/>
      <c r="BX27" s="723"/>
      <c r="BY27" s="723"/>
      <c r="BZ27" s="723"/>
      <c r="CA27" s="723"/>
      <c r="CB27" s="723"/>
      <c r="CC27" s="723"/>
      <c r="CD27" s="723"/>
      <c r="CE27" s="723"/>
      <c r="CF27" s="723"/>
      <c r="CG27" s="724"/>
      <c r="CH27" s="733"/>
      <c r="CI27" s="734"/>
      <c r="CJ27" s="734"/>
      <c r="CK27" s="734"/>
      <c r="CL27" s="735"/>
      <c r="CM27" s="733"/>
      <c r="CN27" s="734"/>
      <c r="CO27" s="734"/>
      <c r="CP27" s="734"/>
      <c r="CQ27" s="735"/>
      <c r="CR27" s="733"/>
      <c r="CS27" s="734"/>
      <c r="CT27" s="734"/>
      <c r="CU27" s="734"/>
      <c r="CV27" s="735"/>
      <c r="CW27" s="733"/>
      <c r="CX27" s="734"/>
      <c r="CY27" s="734"/>
      <c r="CZ27" s="734"/>
      <c r="DA27" s="735"/>
      <c r="DB27" s="733"/>
      <c r="DC27" s="734"/>
      <c r="DD27" s="734"/>
      <c r="DE27" s="734"/>
      <c r="DF27" s="735"/>
      <c r="DG27" s="733"/>
      <c r="DH27" s="734"/>
      <c r="DI27" s="734"/>
      <c r="DJ27" s="734"/>
      <c r="DK27" s="735"/>
      <c r="DL27" s="733"/>
      <c r="DM27" s="734"/>
      <c r="DN27" s="734"/>
      <c r="DO27" s="734"/>
      <c r="DP27" s="735"/>
      <c r="DQ27" s="733"/>
      <c r="DR27" s="734"/>
      <c r="DS27" s="734"/>
      <c r="DT27" s="734"/>
      <c r="DU27" s="735"/>
      <c r="DV27" s="722"/>
      <c r="DW27" s="723"/>
      <c r="DX27" s="723"/>
      <c r="DY27" s="723"/>
      <c r="DZ27" s="736"/>
      <c r="EA27" s="184"/>
    </row>
    <row r="28" spans="1:131" ht="26.25" customHeight="1" thickTop="1" x14ac:dyDescent="0.15">
      <c r="A28" s="197">
        <v>1</v>
      </c>
      <c r="B28" s="685" t="s">
        <v>380</v>
      </c>
      <c r="C28" s="686"/>
      <c r="D28" s="686"/>
      <c r="E28" s="686"/>
      <c r="F28" s="686"/>
      <c r="G28" s="686"/>
      <c r="H28" s="686"/>
      <c r="I28" s="686"/>
      <c r="J28" s="686"/>
      <c r="K28" s="686"/>
      <c r="L28" s="686"/>
      <c r="M28" s="686"/>
      <c r="N28" s="686"/>
      <c r="O28" s="686"/>
      <c r="P28" s="687"/>
      <c r="Q28" s="772">
        <v>10617</v>
      </c>
      <c r="R28" s="773"/>
      <c r="S28" s="773"/>
      <c r="T28" s="773"/>
      <c r="U28" s="773"/>
      <c r="V28" s="773">
        <v>10178</v>
      </c>
      <c r="W28" s="773"/>
      <c r="X28" s="773"/>
      <c r="Y28" s="773"/>
      <c r="Z28" s="773"/>
      <c r="AA28" s="773">
        <v>438</v>
      </c>
      <c r="AB28" s="773"/>
      <c r="AC28" s="773"/>
      <c r="AD28" s="773"/>
      <c r="AE28" s="774"/>
      <c r="AF28" s="775">
        <v>438</v>
      </c>
      <c r="AG28" s="773"/>
      <c r="AH28" s="773"/>
      <c r="AI28" s="773"/>
      <c r="AJ28" s="776"/>
      <c r="AK28" s="777">
        <v>858</v>
      </c>
      <c r="AL28" s="768"/>
      <c r="AM28" s="768"/>
      <c r="AN28" s="768"/>
      <c r="AO28" s="768"/>
      <c r="AP28" s="768" t="s">
        <v>480</v>
      </c>
      <c r="AQ28" s="768"/>
      <c r="AR28" s="768"/>
      <c r="AS28" s="768"/>
      <c r="AT28" s="768"/>
      <c r="AU28" s="768" t="s">
        <v>480</v>
      </c>
      <c r="AV28" s="768"/>
      <c r="AW28" s="768"/>
      <c r="AX28" s="768"/>
      <c r="AY28" s="768"/>
      <c r="AZ28" s="769" t="s">
        <v>552</v>
      </c>
      <c r="BA28" s="769"/>
      <c r="BB28" s="769"/>
      <c r="BC28" s="769"/>
      <c r="BD28" s="769"/>
      <c r="BE28" s="770"/>
      <c r="BF28" s="770"/>
      <c r="BG28" s="770"/>
      <c r="BH28" s="770"/>
      <c r="BI28" s="771"/>
      <c r="BJ28" s="187"/>
      <c r="BK28" s="187"/>
      <c r="BL28" s="187"/>
      <c r="BM28" s="187"/>
      <c r="BN28" s="187"/>
      <c r="BO28" s="196"/>
      <c r="BP28" s="196"/>
      <c r="BQ28" s="193">
        <v>22</v>
      </c>
      <c r="BR28" s="194"/>
      <c r="BS28" s="722"/>
      <c r="BT28" s="723"/>
      <c r="BU28" s="723"/>
      <c r="BV28" s="723"/>
      <c r="BW28" s="723"/>
      <c r="BX28" s="723"/>
      <c r="BY28" s="723"/>
      <c r="BZ28" s="723"/>
      <c r="CA28" s="723"/>
      <c r="CB28" s="723"/>
      <c r="CC28" s="723"/>
      <c r="CD28" s="723"/>
      <c r="CE28" s="723"/>
      <c r="CF28" s="723"/>
      <c r="CG28" s="724"/>
      <c r="CH28" s="733"/>
      <c r="CI28" s="734"/>
      <c r="CJ28" s="734"/>
      <c r="CK28" s="734"/>
      <c r="CL28" s="735"/>
      <c r="CM28" s="733"/>
      <c r="CN28" s="734"/>
      <c r="CO28" s="734"/>
      <c r="CP28" s="734"/>
      <c r="CQ28" s="735"/>
      <c r="CR28" s="733"/>
      <c r="CS28" s="734"/>
      <c r="CT28" s="734"/>
      <c r="CU28" s="734"/>
      <c r="CV28" s="735"/>
      <c r="CW28" s="733"/>
      <c r="CX28" s="734"/>
      <c r="CY28" s="734"/>
      <c r="CZ28" s="734"/>
      <c r="DA28" s="735"/>
      <c r="DB28" s="733"/>
      <c r="DC28" s="734"/>
      <c r="DD28" s="734"/>
      <c r="DE28" s="734"/>
      <c r="DF28" s="735"/>
      <c r="DG28" s="733"/>
      <c r="DH28" s="734"/>
      <c r="DI28" s="734"/>
      <c r="DJ28" s="734"/>
      <c r="DK28" s="735"/>
      <c r="DL28" s="733"/>
      <c r="DM28" s="734"/>
      <c r="DN28" s="734"/>
      <c r="DO28" s="734"/>
      <c r="DP28" s="735"/>
      <c r="DQ28" s="733"/>
      <c r="DR28" s="734"/>
      <c r="DS28" s="734"/>
      <c r="DT28" s="734"/>
      <c r="DU28" s="735"/>
      <c r="DV28" s="722"/>
      <c r="DW28" s="723"/>
      <c r="DX28" s="723"/>
      <c r="DY28" s="723"/>
      <c r="DZ28" s="736"/>
      <c r="EA28" s="184"/>
    </row>
    <row r="29" spans="1:131" ht="26.25" customHeight="1" x14ac:dyDescent="0.15">
      <c r="A29" s="197">
        <v>2</v>
      </c>
      <c r="B29" s="709" t="s">
        <v>381</v>
      </c>
      <c r="C29" s="710"/>
      <c r="D29" s="710"/>
      <c r="E29" s="710"/>
      <c r="F29" s="710"/>
      <c r="G29" s="710"/>
      <c r="H29" s="710"/>
      <c r="I29" s="710"/>
      <c r="J29" s="710"/>
      <c r="K29" s="710"/>
      <c r="L29" s="710"/>
      <c r="M29" s="710"/>
      <c r="N29" s="710"/>
      <c r="O29" s="710"/>
      <c r="P29" s="711"/>
      <c r="Q29" s="712">
        <v>86</v>
      </c>
      <c r="R29" s="713"/>
      <c r="S29" s="713"/>
      <c r="T29" s="713"/>
      <c r="U29" s="713"/>
      <c r="V29" s="713">
        <v>80</v>
      </c>
      <c r="W29" s="713"/>
      <c r="X29" s="713"/>
      <c r="Y29" s="713"/>
      <c r="Z29" s="713"/>
      <c r="AA29" s="713">
        <v>6</v>
      </c>
      <c r="AB29" s="713"/>
      <c r="AC29" s="713"/>
      <c r="AD29" s="713"/>
      <c r="AE29" s="714"/>
      <c r="AF29" s="715">
        <v>6</v>
      </c>
      <c r="AG29" s="716"/>
      <c r="AH29" s="716"/>
      <c r="AI29" s="716"/>
      <c r="AJ29" s="717"/>
      <c r="AK29" s="780">
        <v>13</v>
      </c>
      <c r="AL29" s="781"/>
      <c r="AM29" s="781"/>
      <c r="AN29" s="781"/>
      <c r="AO29" s="781"/>
      <c r="AP29" s="781" t="s">
        <v>480</v>
      </c>
      <c r="AQ29" s="781"/>
      <c r="AR29" s="781"/>
      <c r="AS29" s="781"/>
      <c r="AT29" s="781"/>
      <c r="AU29" s="781" t="s">
        <v>480</v>
      </c>
      <c r="AV29" s="781"/>
      <c r="AW29" s="781"/>
      <c r="AX29" s="781"/>
      <c r="AY29" s="781"/>
      <c r="AZ29" s="782" t="s">
        <v>552</v>
      </c>
      <c r="BA29" s="782"/>
      <c r="BB29" s="782"/>
      <c r="BC29" s="782"/>
      <c r="BD29" s="782"/>
      <c r="BE29" s="778"/>
      <c r="BF29" s="778"/>
      <c r="BG29" s="778"/>
      <c r="BH29" s="778"/>
      <c r="BI29" s="779"/>
      <c r="BJ29" s="187"/>
      <c r="BK29" s="187"/>
      <c r="BL29" s="187"/>
      <c r="BM29" s="187"/>
      <c r="BN29" s="187"/>
      <c r="BO29" s="196"/>
      <c r="BP29" s="196"/>
      <c r="BQ29" s="193">
        <v>23</v>
      </c>
      <c r="BR29" s="194"/>
      <c r="BS29" s="722"/>
      <c r="BT29" s="723"/>
      <c r="BU29" s="723"/>
      <c r="BV29" s="723"/>
      <c r="BW29" s="723"/>
      <c r="BX29" s="723"/>
      <c r="BY29" s="723"/>
      <c r="BZ29" s="723"/>
      <c r="CA29" s="723"/>
      <c r="CB29" s="723"/>
      <c r="CC29" s="723"/>
      <c r="CD29" s="723"/>
      <c r="CE29" s="723"/>
      <c r="CF29" s="723"/>
      <c r="CG29" s="724"/>
      <c r="CH29" s="733"/>
      <c r="CI29" s="734"/>
      <c r="CJ29" s="734"/>
      <c r="CK29" s="734"/>
      <c r="CL29" s="735"/>
      <c r="CM29" s="733"/>
      <c r="CN29" s="734"/>
      <c r="CO29" s="734"/>
      <c r="CP29" s="734"/>
      <c r="CQ29" s="735"/>
      <c r="CR29" s="733"/>
      <c r="CS29" s="734"/>
      <c r="CT29" s="734"/>
      <c r="CU29" s="734"/>
      <c r="CV29" s="735"/>
      <c r="CW29" s="733"/>
      <c r="CX29" s="734"/>
      <c r="CY29" s="734"/>
      <c r="CZ29" s="734"/>
      <c r="DA29" s="735"/>
      <c r="DB29" s="733"/>
      <c r="DC29" s="734"/>
      <c r="DD29" s="734"/>
      <c r="DE29" s="734"/>
      <c r="DF29" s="735"/>
      <c r="DG29" s="733"/>
      <c r="DH29" s="734"/>
      <c r="DI29" s="734"/>
      <c r="DJ29" s="734"/>
      <c r="DK29" s="735"/>
      <c r="DL29" s="733"/>
      <c r="DM29" s="734"/>
      <c r="DN29" s="734"/>
      <c r="DO29" s="734"/>
      <c r="DP29" s="735"/>
      <c r="DQ29" s="733"/>
      <c r="DR29" s="734"/>
      <c r="DS29" s="734"/>
      <c r="DT29" s="734"/>
      <c r="DU29" s="735"/>
      <c r="DV29" s="722"/>
      <c r="DW29" s="723"/>
      <c r="DX29" s="723"/>
      <c r="DY29" s="723"/>
      <c r="DZ29" s="736"/>
      <c r="EA29" s="184"/>
    </row>
    <row r="30" spans="1:131" ht="26.25" customHeight="1" x14ac:dyDescent="0.15">
      <c r="A30" s="197">
        <v>3</v>
      </c>
      <c r="B30" s="709" t="s">
        <v>382</v>
      </c>
      <c r="C30" s="710"/>
      <c r="D30" s="710"/>
      <c r="E30" s="710"/>
      <c r="F30" s="710"/>
      <c r="G30" s="710"/>
      <c r="H30" s="710"/>
      <c r="I30" s="710"/>
      <c r="J30" s="710"/>
      <c r="K30" s="710"/>
      <c r="L30" s="710"/>
      <c r="M30" s="710"/>
      <c r="N30" s="710"/>
      <c r="O30" s="710"/>
      <c r="P30" s="711"/>
      <c r="Q30" s="712">
        <v>4813</v>
      </c>
      <c r="R30" s="713"/>
      <c r="S30" s="713"/>
      <c r="T30" s="713"/>
      <c r="U30" s="713"/>
      <c r="V30" s="713">
        <v>4693</v>
      </c>
      <c r="W30" s="713"/>
      <c r="X30" s="713"/>
      <c r="Y30" s="713"/>
      <c r="Z30" s="713"/>
      <c r="AA30" s="713">
        <v>120</v>
      </c>
      <c r="AB30" s="713"/>
      <c r="AC30" s="713"/>
      <c r="AD30" s="713"/>
      <c r="AE30" s="714"/>
      <c r="AF30" s="715">
        <v>120</v>
      </c>
      <c r="AG30" s="716"/>
      <c r="AH30" s="716"/>
      <c r="AI30" s="716"/>
      <c r="AJ30" s="717"/>
      <c r="AK30" s="780">
        <v>665</v>
      </c>
      <c r="AL30" s="781"/>
      <c r="AM30" s="781"/>
      <c r="AN30" s="781"/>
      <c r="AO30" s="781"/>
      <c r="AP30" s="781" t="s">
        <v>480</v>
      </c>
      <c r="AQ30" s="781"/>
      <c r="AR30" s="781"/>
      <c r="AS30" s="781"/>
      <c r="AT30" s="781"/>
      <c r="AU30" s="781" t="s">
        <v>480</v>
      </c>
      <c r="AV30" s="781"/>
      <c r="AW30" s="781"/>
      <c r="AX30" s="781"/>
      <c r="AY30" s="781"/>
      <c r="AZ30" s="782" t="s">
        <v>552</v>
      </c>
      <c r="BA30" s="782"/>
      <c r="BB30" s="782"/>
      <c r="BC30" s="782"/>
      <c r="BD30" s="782"/>
      <c r="BE30" s="778"/>
      <c r="BF30" s="778"/>
      <c r="BG30" s="778"/>
      <c r="BH30" s="778"/>
      <c r="BI30" s="779"/>
      <c r="BJ30" s="187"/>
      <c r="BK30" s="187"/>
      <c r="BL30" s="187"/>
      <c r="BM30" s="187"/>
      <c r="BN30" s="187"/>
      <c r="BO30" s="196"/>
      <c r="BP30" s="196"/>
      <c r="BQ30" s="193">
        <v>24</v>
      </c>
      <c r="BR30" s="194"/>
      <c r="BS30" s="722"/>
      <c r="BT30" s="723"/>
      <c r="BU30" s="723"/>
      <c r="BV30" s="723"/>
      <c r="BW30" s="723"/>
      <c r="BX30" s="723"/>
      <c r="BY30" s="723"/>
      <c r="BZ30" s="723"/>
      <c r="CA30" s="723"/>
      <c r="CB30" s="723"/>
      <c r="CC30" s="723"/>
      <c r="CD30" s="723"/>
      <c r="CE30" s="723"/>
      <c r="CF30" s="723"/>
      <c r="CG30" s="724"/>
      <c r="CH30" s="733"/>
      <c r="CI30" s="734"/>
      <c r="CJ30" s="734"/>
      <c r="CK30" s="734"/>
      <c r="CL30" s="735"/>
      <c r="CM30" s="733"/>
      <c r="CN30" s="734"/>
      <c r="CO30" s="734"/>
      <c r="CP30" s="734"/>
      <c r="CQ30" s="735"/>
      <c r="CR30" s="733"/>
      <c r="CS30" s="734"/>
      <c r="CT30" s="734"/>
      <c r="CU30" s="734"/>
      <c r="CV30" s="735"/>
      <c r="CW30" s="733"/>
      <c r="CX30" s="734"/>
      <c r="CY30" s="734"/>
      <c r="CZ30" s="734"/>
      <c r="DA30" s="735"/>
      <c r="DB30" s="733"/>
      <c r="DC30" s="734"/>
      <c r="DD30" s="734"/>
      <c r="DE30" s="734"/>
      <c r="DF30" s="735"/>
      <c r="DG30" s="733"/>
      <c r="DH30" s="734"/>
      <c r="DI30" s="734"/>
      <c r="DJ30" s="734"/>
      <c r="DK30" s="735"/>
      <c r="DL30" s="733"/>
      <c r="DM30" s="734"/>
      <c r="DN30" s="734"/>
      <c r="DO30" s="734"/>
      <c r="DP30" s="735"/>
      <c r="DQ30" s="733"/>
      <c r="DR30" s="734"/>
      <c r="DS30" s="734"/>
      <c r="DT30" s="734"/>
      <c r="DU30" s="735"/>
      <c r="DV30" s="722"/>
      <c r="DW30" s="723"/>
      <c r="DX30" s="723"/>
      <c r="DY30" s="723"/>
      <c r="DZ30" s="736"/>
      <c r="EA30" s="184"/>
    </row>
    <row r="31" spans="1:131" ht="26.25" customHeight="1" x14ac:dyDescent="0.15">
      <c r="A31" s="197">
        <v>4</v>
      </c>
      <c r="B31" s="709" t="s">
        <v>383</v>
      </c>
      <c r="C31" s="710"/>
      <c r="D31" s="710"/>
      <c r="E31" s="710"/>
      <c r="F31" s="710"/>
      <c r="G31" s="710"/>
      <c r="H31" s="710"/>
      <c r="I31" s="710"/>
      <c r="J31" s="710"/>
      <c r="K31" s="710"/>
      <c r="L31" s="710"/>
      <c r="M31" s="710"/>
      <c r="N31" s="710"/>
      <c r="O31" s="710"/>
      <c r="P31" s="711"/>
      <c r="Q31" s="712">
        <v>559</v>
      </c>
      <c r="R31" s="713"/>
      <c r="S31" s="713"/>
      <c r="T31" s="713"/>
      <c r="U31" s="713"/>
      <c r="V31" s="713">
        <v>543</v>
      </c>
      <c r="W31" s="713"/>
      <c r="X31" s="713"/>
      <c r="Y31" s="713"/>
      <c r="Z31" s="713"/>
      <c r="AA31" s="713">
        <v>16</v>
      </c>
      <c r="AB31" s="713"/>
      <c r="AC31" s="713"/>
      <c r="AD31" s="713"/>
      <c r="AE31" s="714"/>
      <c r="AF31" s="715">
        <v>16</v>
      </c>
      <c r="AG31" s="716"/>
      <c r="AH31" s="716"/>
      <c r="AI31" s="716"/>
      <c r="AJ31" s="717"/>
      <c r="AK31" s="780">
        <v>164</v>
      </c>
      <c r="AL31" s="781"/>
      <c r="AM31" s="781"/>
      <c r="AN31" s="781"/>
      <c r="AO31" s="781"/>
      <c r="AP31" s="781" t="s">
        <v>480</v>
      </c>
      <c r="AQ31" s="781"/>
      <c r="AR31" s="781"/>
      <c r="AS31" s="781"/>
      <c r="AT31" s="781"/>
      <c r="AU31" s="781" t="s">
        <v>480</v>
      </c>
      <c r="AV31" s="781"/>
      <c r="AW31" s="781"/>
      <c r="AX31" s="781"/>
      <c r="AY31" s="781"/>
      <c r="AZ31" s="782" t="s">
        <v>552</v>
      </c>
      <c r="BA31" s="782"/>
      <c r="BB31" s="782"/>
      <c r="BC31" s="782"/>
      <c r="BD31" s="782"/>
      <c r="BE31" s="778"/>
      <c r="BF31" s="778"/>
      <c r="BG31" s="778"/>
      <c r="BH31" s="778"/>
      <c r="BI31" s="779"/>
      <c r="BJ31" s="187"/>
      <c r="BK31" s="187"/>
      <c r="BL31" s="187"/>
      <c r="BM31" s="187"/>
      <c r="BN31" s="187"/>
      <c r="BO31" s="196"/>
      <c r="BP31" s="196"/>
      <c r="BQ31" s="193">
        <v>25</v>
      </c>
      <c r="BR31" s="194"/>
      <c r="BS31" s="722"/>
      <c r="BT31" s="723"/>
      <c r="BU31" s="723"/>
      <c r="BV31" s="723"/>
      <c r="BW31" s="723"/>
      <c r="BX31" s="723"/>
      <c r="BY31" s="723"/>
      <c r="BZ31" s="723"/>
      <c r="CA31" s="723"/>
      <c r="CB31" s="723"/>
      <c r="CC31" s="723"/>
      <c r="CD31" s="723"/>
      <c r="CE31" s="723"/>
      <c r="CF31" s="723"/>
      <c r="CG31" s="724"/>
      <c r="CH31" s="733"/>
      <c r="CI31" s="734"/>
      <c r="CJ31" s="734"/>
      <c r="CK31" s="734"/>
      <c r="CL31" s="735"/>
      <c r="CM31" s="733"/>
      <c r="CN31" s="734"/>
      <c r="CO31" s="734"/>
      <c r="CP31" s="734"/>
      <c r="CQ31" s="735"/>
      <c r="CR31" s="733"/>
      <c r="CS31" s="734"/>
      <c r="CT31" s="734"/>
      <c r="CU31" s="734"/>
      <c r="CV31" s="735"/>
      <c r="CW31" s="733"/>
      <c r="CX31" s="734"/>
      <c r="CY31" s="734"/>
      <c r="CZ31" s="734"/>
      <c r="DA31" s="735"/>
      <c r="DB31" s="733"/>
      <c r="DC31" s="734"/>
      <c r="DD31" s="734"/>
      <c r="DE31" s="734"/>
      <c r="DF31" s="735"/>
      <c r="DG31" s="733"/>
      <c r="DH31" s="734"/>
      <c r="DI31" s="734"/>
      <c r="DJ31" s="734"/>
      <c r="DK31" s="735"/>
      <c r="DL31" s="733"/>
      <c r="DM31" s="734"/>
      <c r="DN31" s="734"/>
      <c r="DO31" s="734"/>
      <c r="DP31" s="735"/>
      <c r="DQ31" s="733"/>
      <c r="DR31" s="734"/>
      <c r="DS31" s="734"/>
      <c r="DT31" s="734"/>
      <c r="DU31" s="735"/>
      <c r="DV31" s="722"/>
      <c r="DW31" s="723"/>
      <c r="DX31" s="723"/>
      <c r="DY31" s="723"/>
      <c r="DZ31" s="736"/>
      <c r="EA31" s="184"/>
    </row>
    <row r="32" spans="1:131" ht="26.25" customHeight="1" x14ac:dyDescent="0.15">
      <c r="A32" s="197">
        <v>5</v>
      </c>
      <c r="B32" s="709" t="s">
        <v>384</v>
      </c>
      <c r="C32" s="710"/>
      <c r="D32" s="710"/>
      <c r="E32" s="710"/>
      <c r="F32" s="710"/>
      <c r="G32" s="710"/>
      <c r="H32" s="710"/>
      <c r="I32" s="710"/>
      <c r="J32" s="710"/>
      <c r="K32" s="710"/>
      <c r="L32" s="710"/>
      <c r="M32" s="710"/>
      <c r="N32" s="710"/>
      <c r="O32" s="710"/>
      <c r="P32" s="711"/>
      <c r="Q32" s="712">
        <v>1505</v>
      </c>
      <c r="R32" s="713"/>
      <c r="S32" s="713"/>
      <c r="T32" s="713"/>
      <c r="U32" s="713"/>
      <c r="V32" s="713">
        <v>1309</v>
      </c>
      <c r="W32" s="713"/>
      <c r="X32" s="713"/>
      <c r="Y32" s="713"/>
      <c r="Z32" s="713"/>
      <c r="AA32" s="713">
        <v>196</v>
      </c>
      <c r="AB32" s="713"/>
      <c r="AC32" s="713"/>
      <c r="AD32" s="713"/>
      <c r="AE32" s="714"/>
      <c r="AF32" s="715">
        <v>1833</v>
      </c>
      <c r="AG32" s="716"/>
      <c r="AH32" s="716"/>
      <c r="AI32" s="716"/>
      <c r="AJ32" s="717"/>
      <c r="AK32" s="780">
        <v>207</v>
      </c>
      <c r="AL32" s="781"/>
      <c r="AM32" s="781"/>
      <c r="AN32" s="781"/>
      <c r="AO32" s="781"/>
      <c r="AP32" s="781">
        <v>671</v>
      </c>
      <c r="AQ32" s="781"/>
      <c r="AR32" s="781"/>
      <c r="AS32" s="781"/>
      <c r="AT32" s="781"/>
      <c r="AU32" s="781">
        <v>3</v>
      </c>
      <c r="AV32" s="781"/>
      <c r="AW32" s="781"/>
      <c r="AX32" s="781"/>
      <c r="AY32" s="781"/>
      <c r="AZ32" s="782" t="s">
        <v>480</v>
      </c>
      <c r="BA32" s="782"/>
      <c r="BB32" s="782"/>
      <c r="BC32" s="782"/>
      <c r="BD32" s="782"/>
      <c r="BE32" s="778" t="s">
        <v>385</v>
      </c>
      <c r="BF32" s="778"/>
      <c r="BG32" s="778"/>
      <c r="BH32" s="778"/>
      <c r="BI32" s="779"/>
      <c r="BJ32" s="187"/>
      <c r="BK32" s="187"/>
      <c r="BL32" s="187"/>
      <c r="BM32" s="187"/>
      <c r="BN32" s="187"/>
      <c r="BO32" s="196"/>
      <c r="BP32" s="196"/>
      <c r="BQ32" s="193">
        <v>26</v>
      </c>
      <c r="BR32" s="194"/>
      <c r="BS32" s="722"/>
      <c r="BT32" s="723"/>
      <c r="BU32" s="723"/>
      <c r="BV32" s="723"/>
      <c r="BW32" s="723"/>
      <c r="BX32" s="723"/>
      <c r="BY32" s="723"/>
      <c r="BZ32" s="723"/>
      <c r="CA32" s="723"/>
      <c r="CB32" s="723"/>
      <c r="CC32" s="723"/>
      <c r="CD32" s="723"/>
      <c r="CE32" s="723"/>
      <c r="CF32" s="723"/>
      <c r="CG32" s="724"/>
      <c r="CH32" s="733"/>
      <c r="CI32" s="734"/>
      <c r="CJ32" s="734"/>
      <c r="CK32" s="734"/>
      <c r="CL32" s="735"/>
      <c r="CM32" s="733"/>
      <c r="CN32" s="734"/>
      <c r="CO32" s="734"/>
      <c r="CP32" s="734"/>
      <c r="CQ32" s="735"/>
      <c r="CR32" s="733"/>
      <c r="CS32" s="734"/>
      <c r="CT32" s="734"/>
      <c r="CU32" s="734"/>
      <c r="CV32" s="735"/>
      <c r="CW32" s="733"/>
      <c r="CX32" s="734"/>
      <c r="CY32" s="734"/>
      <c r="CZ32" s="734"/>
      <c r="DA32" s="735"/>
      <c r="DB32" s="733"/>
      <c r="DC32" s="734"/>
      <c r="DD32" s="734"/>
      <c r="DE32" s="734"/>
      <c r="DF32" s="735"/>
      <c r="DG32" s="733"/>
      <c r="DH32" s="734"/>
      <c r="DI32" s="734"/>
      <c r="DJ32" s="734"/>
      <c r="DK32" s="735"/>
      <c r="DL32" s="733"/>
      <c r="DM32" s="734"/>
      <c r="DN32" s="734"/>
      <c r="DO32" s="734"/>
      <c r="DP32" s="735"/>
      <c r="DQ32" s="733"/>
      <c r="DR32" s="734"/>
      <c r="DS32" s="734"/>
      <c r="DT32" s="734"/>
      <c r="DU32" s="735"/>
      <c r="DV32" s="722"/>
      <c r="DW32" s="723"/>
      <c r="DX32" s="723"/>
      <c r="DY32" s="723"/>
      <c r="DZ32" s="736"/>
      <c r="EA32" s="184"/>
    </row>
    <row r="33" spans="1:131" ht="26.25" customHeight="1" x14ac:dyDescent="0.15">
      <c r="A33" s="197">
        <v>6</v>
      </c>
      <c r="B33" s="709" t="s">
        <v>386</v>
      </c>
      <c r="C33" s="710"/>
      <c r="D33" s="710"/>
      <c r="E33" s="710"/>
      <c r="F33" s="710"/>
      <c r="G33" s="710"/>
      <c r="H33" s="710"/>
      <c r="I33" s="710"/>
      <c r="J33" s="710"/>
      <c r="K33" s="710"/>
      <c r="L33" s="710"/>
      <c r="M33" s="710"/>
      <c r="N33" s="710"/>
      <c r="O33" s="710"/>
      <c r="P33" s="711"/>
      <c r="Q33" s="712">
        <v>597</v>
      </c>
      <c r="R33" s="713"/>
      <c r="S33" s="713"/>
      <c r="T33" s="713"/>
      <c r="U33" s="713"/>
      <c r="V33" s="713">
        <v>524</v>
      </c>
      <c r="W33" s="713"/>
      <c r="X33" s="713"/>
      <c r="Y33" s="713"/>
      <c r="Z33" s="713"/>
      <c r="AA33" s="713">
        <v>74</v>
      </c>
      <c r="AB33" s="713"/>
      <c r="AC33" s="713"/>
      <c r="AD33" s="713"/>
      <c r="AE33" s="714"/>
      <c r="AF33" s="715">
        <v>74</v>
      </c>
      <c r="AG33" s="716"/>
      <c r="AH33" s="716"/>
      <c r="AI33" s="716"/>
      <c r="AJ33" s="717"/>
      <c r="AK33" s="780">
        <v>369</v>
      </c>
      <c r="AL33" s="781"/>
      <c r="AM33" s="781"/>
      <c r="AN33" s="781"/>
      <c r="AO33" s="781"/>
      <c r="AP33" s="781">
        <v>3769</v>
      </c>
      <c r="AQ33" s="781"/>
      <c r="AR33" s="781"/>
      <c r="AS33" s="781"/>
      <c r="AT33" s="781"/>
      <c r="AU33" s="781">
        <v>3619</v>
      </c>
      <c r="AV33" s="781"/>
      <c r="AW33" s="781"/>
      <c r="AX33" s="781"/>
      <c r="AY33" s="781"/>
      <c r="AZ33" s="782" t="s">
        <v>480</v>
      </c>
      <c r="BA33" s="782"/>
      <c r="BB33" s="782"/>
      <c r="BC33" s="782"/>
      <c r="BD33" s="782"/>
      <c r="BE33" s="778" t="s">
        <v>387</v>
      </c>
      <c r="BF33" s="778"/>
      <c r="BG33" s="778"/>
      <c r="BH33" s="778"/>
      <c r="BI33" s="779"/>
      <c r="BJ33" s="187"/>
      <c r="BK33" s="187"/>
      <c r="BL33" s="187"/>
      <c r="BM33" s="187"/>
      <c r="BN33" s="187"/>
      <c r="BO33" s="196"/>
      <c r="BP33" s="196"/>
      <c r="BQ33" s="193">
        <v>27</v>
      </c>
      <c r="BR33" s="194"/>
      <c r="BS33" s="722"/>
      <c r="BT33" s="723"/>
      <c r="BU33" s="723"/>
      <c r="BV33" s="723"/>
      <c r="BW33" s="723"/>
      <c r="BX33" s="723"/>
      <c r="BY33" s="723"/>
      <c r="BZ33" s="723"/>
      <c r="CA33" s="723"/>
      <c r="CB33" s="723"/>
      <c r="CC33" s="723"/>
      <c r="CD33" s="723"/>
      <c r="CE33" s="723"/>
      <c r="CF33" s="723"/>
      <c r="CG33" s="724"/>
      <c r="CH33" s="733"/>
      <c r="CI33" s="734"/>
      <c r="CJ33" s="734"/>
      <c r="CK33" s="734"/>
      <c r="CL33" s="735"/>
      <c r="CM33" s="733"/>
      <c r="CN33" s="734"/>
      <c r="CO33" s="734"/>
      <c r="CP33" s="734"/>
      <c r="CQ33" s="735"/>
      <c r="CR33" s="733"/>
      <c r="CS33" s="734"/>
      <c r="CT33" s="734"/>
      <c r="CU33" s="734"/>
      <c r="CV33" s="735"/>
      <c r="CW33" s="733"/>
      <c r="CX33" s="734"/>
      <c r="CY33" s="734"/>
      <c r="CZ33" s="734"/>
      <c r="DA33" s="735"/>
      <c r="DB33" s="733"/>
      <c r="DC33" s="734"/>
      <c r="DD33" s="734"/>
      <c r="DE33" s="734"/>
      <c r="DF33" s="735"/>
      <c r="DG33" s="733"/>
      <c r="DH33" s="734"/>
      <c r="DI33" s="734"/>
      <c r="DJ33" s="734"/>
      <c r="DK33" s="735"/>
      <c r="DL33" s="733"/>
      <c r="DM33" s="734"/>
      <c r="DN33" s="734"/>
      <c r="DO33" s="734"/>
      <c r="DP33" s="735"/>
      <c r="DQ33" s="733"/>
      <c r="DR33" s="734"/>
      <c r="DS33" s="734"/>
      <c r="DT33" s="734"/>
      <c r="DU33" s="735"/>
      <c r="DV33" s="722"/>
      <c r="DW33" s="723"/>
      <c r="DX33" s="723"/>
      <c r="DY33" s="723"/>
      <c r="DZ33" s="736"/>
      <c r="EA33" s="184"/>
    </row>
    <row r="34" spans="1:131" ht="26.25" customHeight="1" x14ac:dyDescent="0.15">
      <c r="A34" s="197">
        <v>7</v>
      </c>
      <c r="B34" s="709" t="s">
        <v>388</v>
      </c>
      <c r="C34" s="710"/>
      <c r="D34" s="710"/>
      <c r="E34" s="710"/>
      <c r="F34" s="710"/>
      <c r="G34" s="710"/>
      <c r="H34" s="710"/>
      <c r="I34" s="710"/>
      <c r="J34" s="710"/>
      <c r="K34" s="710"/>
      <c r="L34" s="710"/>
      <c r="M34" s="710"/>
      <c r="N34" s="710"/>
      <c r="O34" s="710"/>
      <c r="P34" s="711"/>
      <c r="Q34" s="712">
        <v>99</v>
      </c>
      <c r="R34" s="713"/>
      <c r="S34" s="713"/>
      <c r="T34" s="713"/>
      <c r="U34" s="713"/>
      <c r="V34" s="713">
        <v>87</v>
      </c>
      <c r="W34" s="713"/>
      <c r="X34" s="713"/>
      <c r="Y34" s="713"/>
      <c r="Z34" s="713"/>
      <c r="AA34" s="713">
        <v>12</v>
      </c>
      <c r="AB34" s="713"/>
      <c r="AC34" s="713"/>
      <c r="AD34" s="713"/>
      <c r="AE34" s="714"/>
      <c r="AF34" s="715">
        <v>12</v>
      </c>
      <c r="AG34" s="716"/>
      <c r="AH34" s="716"/>
      <c r="AI34" s="716"/>
      <c r="AJ34" s="717"/>
      <c r="AK34" s="780">
        <v>40</v>
      </c>
      <c r="AL34" s="781"/>
      <c r="AM34" s="781"/>
      <c r="AN34" s="781"/>
      <c r="AO34" s="781"/>
      <c r="AP34" s="781">
        <v>213</v>
      </c>
      <c r="AQ34" s="781"/>
      <c r="AR34" s="781"/>
      <c r="AS34" s="781"/>
      <c r="AT34" s="781"/>
      <c r="AU34" s="781">
        <v>213</v>
      </c>
      <c r="AV34" s="781"/>
      <c r="AW34" s="781"/>
      <c r="AX34" s="781"/>
      <c r="AY34" s="781"/>
      <c r="AZ34" s="782" t="s">
        <v>480</v>
      </c>
      <c r="BA34" s="782"/>
      <c r="BB34" s="782"/>
      <c r="BC34" s="782"/>
      <c r="BD34" s="782"/>
      <c r="BE34" s="778" t="s">
        <v>387</v>
      </c>
      <c r="BF34" s="778"/>
      <c r="BG34" s="778"/>
      <c r="BH34" s="778"/>
      <c r="BI34" s="779"/>
      <c r="BJ34" s="187"/>
      <c r="BK34" s="187"/>
      <c r="BL34" s="187"/>
      <c r="BM34" s="187"/>
      <c r="BN34" s="187"/>
      <c r="BO34" s="196"/>
      <c r="BP34" s="196"/>
      <c r="BQ34" s="193">
        <v>28</v>
      </c>
      <c r="BR34" s="194"/>
      <c r="BS34" s="722"/>
      <c r="BT34" s="723"/>
      <c r="BU34" s="723"/>
      <c r="BV34" s="723"/>
      <c r="BW34" s="723"/>
      <c r="BX34" s="723"/>
      <c r="BY34" s="723"/>
      <c r="BZ34" s="723"/>
      <c r="CA34" s="723"/>
      <c r="CB34" s="723"/>
      <c r="CC34" s="723"/>
      <c r="CD34" s="723"/>
      <c r="CE34" s="723"/>
      <c r="CF34" s="723"/>
      <c r="CG34" s="724"/>
      <c r="CH34" s="733"/>
      <c r="CI34" s="734"/>
      <c r="CJ34" s="734"/>
      <c r="CK34" s="734"/>
      <c r="CL34" s="735"/>
      <c r="CM34" s="733"/>
      <c r="CN34" s="734"/>
      <c r="CO34" s="734"/>
      <c r="CP34" s="734"/>
      <c r="CQ34" s="735"/>
      <c r="CR34" s="733"/>
      <c r="CS34" s="734"/>
      <c r="CT34" s="734"/>
      <c r="CU34" s="734"/>
      <c r="CV34" s="735"/>
      <c r="CW34" s="733"/>
      <c r="CX34" s="734"/>
      <c r="CY34" s="734"/>
      <c r="CZ34" s="734"/>
      <c r="DA34" s="735"/>
      <c r="DB34" s="733"/>
      <c r="DC34" s="734"/>
      <c r="DD34" s="734"/>
      <c r="DE34" s="734"/>
      <c r="DF34" s="735"/>
      <c r="DG34" s="733"/>
      <c r="DH34" s="734"/>
      <c r="DI34" s="734"/>
      <c r="DJ34" s="734"/>
      <c r="DK34" s="735"/>
      <c r="DL34" s="733"/>
      <c r="DM34" s="734"/>
      <c r="DN34" s="734"/>
      <c r="DO34" s="734"/>
      <c r="DP34" s="735"/>
      <c r="DQ34" s="733"/>
      <c r="DR34" s="734"/>
      <c r="DS34" s="734"/>
      <c r="DT34" s="734"/>
      <c r="DU34" s="735"/>
      <c r="DV34" s="722"/>
      <c r="DW34" s="723"/>
      <c r="DX34" s="723"/>
      <c r="DY34" s="723"/>
      <c r="DZ34" s="736"/>
      <c r="EA34" s="184"/>
    </row>
    <row r="35" spans="1:131" ht="26.25" customHeight="1" x14ac:dyDescent="0.15">
      <c r="A35" s="197">
        <v>8</v>
      </c>
      <c r="B35" s="709"/>
      <c r="C35" s="710"/>
      <c r="D35" s="710"/>
      <c r="E35" s="710"/>
      <c r="F35" s="710"/>
      <c r="G35" s="710"/>
      <c r="H35" s="710"/>
      <c r="I35" s="710"/>
      <c r="J35" s="710"/>
      <c r="K35" s="710"/>
      <c r="L35" s="710"/>
      <c r="M35" s="710"/>
      <c r="N35" s="710"/>
      <c r="O35" s="710"/>
      <c r="P35" s="711"/>
      <c r="Q35" s="712"/>
      <c r="R35" s="713"/>
      <c r="S35" s="713"/>
      <c r="T35" s="713"/>
      <c r="U35" s="713"/>
      <c r="V35" s="713"/>
      <c r="W35" s="713"/>
      <c r="X35" s="713"/>
      <c r="Y35" s="713"/>
      <c r="Z35" s="713"/>
      <c r="AA35" s="713"/>
      <c r="AB35" s="713"/>
      <c r="AC35" s="713"/>
      <c r="AD35" s="713"/>
      <c r="AE35" s="714"/>
      <c r="AF35" s="715"/>
      <c r="AG35" s="716"/>
      <c r="AH35" s="716"/>
      <c r="AI35" s="716"/>
      <c r="AJ35" s="717"/>
      <c r="AK35" s="780"/>
      <c r="AL35" s="781"/>
      <c r="AM35" s="781"/>
      <c r="AN35" s="781"/>
      <c r="AO35" s="781"/>
      <c r="AP35" s="781"/>
      <c r="AQ35" s="781"/>
      <c r="AR35" s="781"/>
      <c r="AS35" s="781"/>
      <c r="AT35" s="781"/>
      <c r="AU35" s="781"/>
      <c r="AV35" s="781"/>
      <c r="AW35" s="781"/>
      <c r="AX35" s="781"/>
      <c r="AY35" s="781"/>
      <c r="AZ35" s="782"/>
      <c r="BA35" s="782"/>
      <c r="BB35" s="782"/>
      <c r="BC35" s="782"/>
      <c r="BD35" s="782"/>
      <c r="BE35" s="778"/>
      <c r="BF35" s="778"/>
      <c r="BG35" s="778"/>
      <c r="BH35" s="778"/>
      <c r="BI35" s="779"/>
      <c r="BJ35" s="187"/>
      <c r="BK35" s="187"/>
      <c r="BL35" s="187"/>
      <c r="BM35" s="187"/>
      <c r="BN35" s="187"/>
      <c r="BO35" s="196"/>
      <c r="BP35" s="196"/>
      <c r="BQ35" s="193">
        <v>29</v>
      </c>
      <c r="BR35" s="194"/>
      <c r="BS35" s="722"/>
      <c r="BT35" s="723"/>
      <c r="BU35" s="723"/>
      <c r="BV35" s="723"/>
      <c r="BW35" s="723"/>
      <c r="BX35" s="723"/>
      <c r="BY35" s="723"/>
      <c r="BZ35" s="723"/>
      <c r="CA35" s="723"/>
      <c r="CB35" s="723"/>
      <c r="CC35" s="723"/>
      <c r="CD35" s="723"/>
      <c r="CE35" s="723"/>
      <c r="CF35" s="723"/>
      <c r="CG35" s="724"/>
      <c r="CH35" s="733"/>
      <c r="CI35" s="734"/>
      <c r="CJ35" s="734"/>
      <c r="CK35" s="734"/>
      <c r="CL35" s="735"/>
      <c r="CM35" s="733"/>
      <c r="CN35" s="734"/>
      <c r="CO35" s="734"/>
      <c r="CP35" s="734"/>
      <c r="CQ35" s="735"/>
      <c r="CR35" s="733"/>
      <c r="CS35" s="734"/>
      <c r="CT35" s="734"/>
      <c r="CU35" s="734"/>
      <c r="CV35" s="735"/>
      <c r="CW35" s="733"/>
      <c r="CX35" s="734"/>
      <c r="CY35" s="734"/>
      <c r="CZ35" s="734"/>
      <c r="DA35" s="735"/>
      <c r="DB35" s="733"/>
      <c r="DC35" s="734"/>
      <c r="DD35" s="734"/>
      <c r="DE35" s="734"/>
      <c r="DF35" s="735"/>
      <c r="DG35" s="733"/>
      <c r="DH35" s="734"/>
      <c r="DI35" s="734"/>
      <c r="DJ35" s="734"/>
      <c r="DK35" s="735"/>
      <c r="DL35" s="733"/>
      <c r="DM35" s="734"/>
      <c r="DN35" s="734"/>
      <c r="DO35" s="734"/>
      <c r="DP35" s="735"/>
      <c r="DQ35" s="733"/>
      <c r="DR35" s="734"/>
      <c r="DS35" s="734"/>
      <c r="DT35" s="734"/>
      <c r="DU35" s="735"/>
      <c r="DV35" s="722"/>
      <c r="DW35" s="723"/>
      <c r="DX35" s="723"/>
      <c r="DY35" s="723"/>
      <c r="DZ35" s="736"/>
      <c r="EA35" s="184"/>
    </row>
    <row r="36" spans="1:131" ht="26.25" customHeight="1" x14ac:dyDescent="0.15">
      <c r="A36" s="197">
        <v>9</v>
      </c>
      <c r="B36" s="709"/>
      <c r="C36" s="710"/>
      <c r="D36" s="710"/>
      <c r="E36" s="710"/>
      <c r="F36" s="710"/>
      <c r="G36" s="710"/>
      <c r="H36" s="710"/>
      <c r="I36" s="710"/>
      <c r="J36" s="710"/>
      <c r="K36" s="710"/>
      <c r="L36" s="710"/>
      <c r="M36" s="710"/>
      <c r="N36" s="710"/>
      <c r="O36" s="710"/>
      <c r="P36" s="711"/>
      <c r="Q36" s="712"/>
      <c r="R36" s="713"/>
      <c r="S36" s="713"/>
      <c r="T36" s="713"/>
      <c r="U36" s="713"/>
      <c r="V36" s="713"/>
      <c r="W36" s="713"/>
      <c r="X36" s="713"/>
      <c r="Y36" s="713"/>
      <c r="Z36" s="713"/>
      <c r="AA36" s="713"/>
      <c r="AB36" s="713"/>
      <c r="AC36" s="713"/>
      <c r="AD36" s="713"/>
      <c r="AE36" s="714"/>
      <c r="AF36" s="715"/>
      <c r="AG36" s="716"/>
      <c r="AH36" s="716"/>
      <c r="AI36" s="716"/>
      <c r="AJ36" s="717"/>
      <c r="AK36" s="780"/>
      <c r="AL36" s="781"/>
      <c r="AM36" s="781"/>
      <c r="AN36" s="781"/>
      <c r="AO36" s="781"/>
      <c r="AP36" s="781"/>
      <c r="AQ36" s="781"/>
      <c r="AR36" s="781"/>
      <c r="AS36" s="781"/>
      <c r="AT36" s="781"/>
      <c r="AU36" s="781"/>
      <c r="AV36" s="781"/>
      <c r="AW36" s="781"/>
      <c r="AX36" s="781"/>
      <c r="AY36" s="781"/>
      <c r="AZ36" s="782"/>
      <c r="BA36" s="782"/>
      <c r="BB36" s="782"/>
      <c r="BC36" s="782"/>
      <c r="BD36" s="782"/>
      <c r="BE36" s="778"/>
      <c r="BF36" s="778"/>
      <c r="BG36" s="778"/>
      <c r="BH36" s="778"/>
      <c r="BI36" s="779"/>
      <c r="BJ36" s="187"/>
      <c r="BK36" s="187"/>
      <c r="BL36" s="187"/>
      <c r="BM36" s="187"/>
      <c r="BN36" s="187"/>
      <c r="BO36" s="196"/>
      <c r="BP36" s="196"/>
      <c r="BQ36" s="193">
        <v>30</v>
      </c>
      <c r="BR36" s="194"/>
      <c r="BS36" s="722"/>
      <c r="BT36" s="723"/>
      <c r="BU36" s="723"/>
      <c r="BV36" s="723"/>
      <c r="BW36" s="723"/>
      <c r="BX36" s="723"/>
      <c r="BY36" s="723"/>
      <c r="BZ36" s="723"/>
      <c r="CA36" s="723"/>
      <c r="CB36" s="723"/>
      <c r="CC36" s="723"/>
      <c r="CD36" s="723"/>
      <c r="CE36" s="723"/>
      <c r="CF36" s="723"/>
      <c r="CG36" s="724"/>
      <c r="CH36" s="733"/>
      <c r="CI36" s="734"/>
      <c r="CJ36" s="734"/>
      <c r="CK36" s="734"/>
      <c r="CL36" s="735"/>
      <c r="CM36" s="733"/>
      <c r="CN36" s="734"/>
      <c r="CO36" s="734"/>
      <c r="CP36" s="734"/>
      <c r="CQ36" s="735"/>
      <c r="CR36" s="733"/>
      <c r="CS36" s="734"/>
      <c r="CT36" s="734"/>
      <c r="CU36" s="734"/>
      <c r="CV36" s="735"/>
      <c r="CW36" s="733"/>
      <c r="CX36" s="734"/>
      <c r="CY36" s="734"/>
      <c r="CZ36" s="734"/>
      <c r="DA36" s="735"/>
      <c r="DB36" s="733"/>
      <c r="DC36" s="734"/>
      <c r="DD36" s="734"/>
      <c r="DE36" s="734"/>
      <c r="DF36" s="735"/>
      <c r="DG36" s="733"/>
      <c r="DH36" s="734"/>
      <c r="DI36" s="734"/>
      <c r="DJ36" s="734"/>
      <c r="DK36" s="735"/>
      <c r="DL36" s="733"/>
      <c r="DM36" s="734"/>
      <c r="DN36" s="734"/>
      <c r="DO36" s="734"/>
      <c r="DP36" s="735"/>
      <c r="DQ36" s="733"/>
      <c r="DR36" s="734"/>
      <c r="DS36" s="734"/>
      <c r="DT36" s="734"/>
      <c r="DU36" s="735"/>
      <c r="DV36" s="722"/>
      <c r="DW36" s="723"/>
      <c r="DX36" s="723"/>
      <c r="DY36" s="723"/>
      <c r="DZ36" s="736"/>
      <c r="EA36" s="184"/>
    </row>
    <row r="37" spans="1:131" ht="26.25" customHeight="1" x14ac:dyDescent="0.15">
      <c r="A37" s="197">
        <v>10</v>
      </c>
      <c r="B37" s="709"/>
      <c r="C37" s="710"/>
      <c r="D37" s="710"/>
      <c r="E37" s="710"/>
      <c r="F37" s="710"/>
      <c r="G37" s="710"/>
      <c r="H37" s="710"/>
      <c r="I37" s="710"/>
      <c r="J37" s="710"/>
      <c r="K37" s="710"/>
      <c r="L37" s="710"/>
      <c r="M37" s="710"/>
      <c r="N37" s="710"/>
      <c r="O37" s="710"/>
      <c r="P37" s="711"/>
      <c r="Q37" s="712"/>
      <c r="R37" s="713"/>
      <c r="S37" s="713"/>
      <c r="T37" s="713"/>
      <c r="U37" s="713"/>
      <c r="V37" s="713"/>
      <c r="W37" s="713"/>
      <c r="X37" s="713"/>
      <c r="Y37" s="713"/>
      <c r="Z37" s="713"/>
      <c r="AA37" s="713"/>
      <c r="AB37" s="713"/>
      <c r="AC37" s="713"/>
      <c r="AD37" s="713"/>
      <c r="AE37" s="714"/>
      <c r="AF37" s="715"/>
      <c r="AG37" s="716"/>
      <c r="AH37" s="716"/>
      <c r="AI37" s="716"/>
      <c r="AJ37" s="717"/>
      <c r="AK37" s="780"/>
      <c r="AL37" s="781"/>
      <c r="AM37" s="781"/>
      <c r="AN37" s="781"/>
      <c r="AO37" s="781"/>
      <c r="AP37" s="781"/>
      <c r="AQ37" s="781"/>
      <c r="AR37" s="781"/>
      <c r="AS37" s="781"/>
      <c r="AT37" s="781"/>
      <c r="AU37" s="781"/>
      <c r="AV37" s="781"/>
      <c r="AW37" s="781"/>
      <c r="AX37" s="781"/>
      <c r="AY37" s="781"/>
      <c r="AZ37" s="782"/>
      <c r="BA37" s="782"/>
      <c r="BB37" s="782"/>
      <c r="BC37" s="782"/>
      <c r="BD37" s="782"/>
      <c r="BE37" s="778"/>
      <c r="BF37" s="778"/>
      <c r="BG37" s="778"/>
      <c r="BH37" s="778"/>
      <c r="BI37" s="779"/>
      <c r="BJ37" s="187"/>
      <c r="BK37" s="187"/>
      <c r="BL37" s="187"/>
      <c r="BM37" s="187"/>
      <c r="BN37" s="187"/>
      <c r="BO37" s="196"/>
      <c r="BP37" s="196"/>
      <c r="BQ37" s="193">
        <v>31</v>
      </c>
      <c r="BR37" s="194"/>
      <c r="BS37" s="722"/>
      <c r="BT37" s="723"/>
      <c r="BU37" s="723"/>
      <c r="BV37" s="723"/>
      <c r="BW37" s="723"/>
      <c r="BX37" s="723"/>
      <c r="BY37" s="723"/>
      <c r="BZ37" s="723"/>
      <c r="CA37" s="723"/>
      <c r="CB37" s="723"/>
      <c r="CC37" s="723"/>
      <c r="CD37" s="723"/>
      <c r="CE37" s="723"/>
      <c r="CF37" s="723"/>
      <c r="CG37" s="724"/>
      <c r="CH37" s="733"/>
      <c r="CI37" s="734"/>
      <c r="CJ37" s="734"/>
      <c r="CK37" s="734"/>
      <c r="CL37" s="735"/>
      <c r="CM37" s="733"/>
      <c r="CN37" s="734"/>
      <c r="CO37" s="734"/>
      <c r="CP37" s="734"/>
      <c r="CQ37" s="735"/>
      <c r="CR37" s="733"/>
      <c r="CS37" s="734"/>
      <c r="CT37" s="734"/>
      <c r="CU37" s="734"/>
      <c r="CV37" s="735"/>
      <c r="CW37" s="733"/>
      <c r="CX37" s="734"/>
      <c r="CY37" s="734"/>
      <c r="CZ37" s="734"/>
      <c r="DA37" s="735"/>
      <c r="DB37" s="733"/>
      <c r="DC37" s="734"/>
      <c r="DD37" s="734"/>
      <c r="DE37" s="734"/>
      <c r="DF37" s="735"/>
      <c r="DG37" s="733"/>
      <c r="DH37" s="734"/>
      <c r="DI37" s="734"/>
      <c r="DJ37" s="734"/>
      <c r="DK37" s="735"/>
      <c r="DL37" s="733"/>
      <c r="DM37" s="734"/>
      <c r="DN37" s="734"/>
      <c r="DO37" s="734"/>
      <c r="DP37" s="735"/>
      <c r="DQ37" s="733"/>
      <c r="DR37" s="734"/>
      <c r="DS37" s="734"/>
      <c r="DT37" s="734"/>
      <c r="DU37" s="735"/>
      <c r="DV37" s="722"/>
      <c r="DW37" s="723"/>
      <c r="DX37" s="723"/>
      <c r="DY37" s="723"/>
      <c r="DZ37" s="736"/>
      <c r="EA37" s="184"/>
    </row>
    <row r="38" spans="1:131" ht="26.25" customHeight="1" x14ac:dyDescent="0.15">
      <c r="A38" s="197">
        <v>11</v>
      </c>
      <c r="B38" s="709"/>
      <c r="C38" s="710"/>
      <c r="D38" s="710"/>
      <c r="E38" s="710"/>
      <c r="F38" s="710"/>
      <c r="G38" s="710"/>
      <c r="H38" s="710"/>
      <c r="I38" s="710"/>
      <c r="J38" s="710"/>
      <c r="K38" s="710"/>
      <c r="L38" s="710"/>
      <c r="M38" s="710"/>
      <c r="N38" s="710"/>
      <c r="O38" s="710"/>
      <c r="P38" s="711"/>
      <c r="Q38" s="712"/>
      <c r="R38" s="713"/>
      <c r="S38" s="713"/>
      <c r="T38" s="713"/>
      <c r="U38" s="713"/>
      <c r="V38" s="713"/>
      <c r="W38" s="713"/>
      <c r="X38" s="713"/>
      <c r="Y38" s="713"/>
      <c r="Z38" s="713"/>
      <c r="AA38" s="713"/>
      <c r="AB38" s="713"/>
      <c r="AC38" s="713"/>
      <c r="AD38" s="713"/>
      <c r="AE38" s="714"/>
      <c r="AF38" s="715"/>
      <c r="AG38" s="716"/>
      <c r="AH38" s="716"/>
      <c r="AI38" s="716"/>
      <c r="AJ38" s="717"/>
      <c r="AK38" s="780"/>
      <c r="AL38" s="781"/>
      <c r="AM38" s="781"/>
      <c r="AN38" s="781"/>
      <c r="AO38" s="781"/>
      <c r="AP38" s="781"/>
      <c r="AQ38" s="781"/>
      <c r="AR38" s="781"/>
      <c r="AS38" s="781"/>
      <c r="AT38" s="781"/>
      <c r="AU38" s="781"/>
      <c r="AV38" s="781"/>
      <c r="AW38" s="781"/>
      <c r="AX38" s="781"/>
      <c r="AY38" s="781"/>
      <c r="AZ38" s="782"/>
      <c r="BA38" s="782"/>
      <c r="BB38" s="782"/>
      <c r="BC38" s="782"/>
      <c r="BD38" s="782"/>
      <c r="BE38" s="778"/>
      <c r="BF38" s="778"/>
      <c r="BG38" s="778"/>
      <c r="BH38" s="778"/>
      <c r="BI38" s="779"/>
      <c r="BJ38" s="187"/>
      <c r="BK38" s="187"/>
      <c r="BL38" s="187"/>
      <c r="BM38" s="187"/>
      <c r="BN38" s="187"/>
      <c r="BO38" s="196"/>
      <c r="BP38" s="196"/>
      <c r="BQ38" s="193">
        <v>32</v>
      </c>
      <c r="BR38" s="194"/>
      <c r="BS38" s="722"/>
      <c r="BT38" s="723"/>
      <c r="BU38" s="723"/>
      <c r="BV38" s="723"/>
      <c r="BW38" s="723"/>
      <c r="BX38" s="723"/>
      <c r="BY38" s="723"/>
      <c r="BZ38" s="723"/>
      <c r="CA38" s="723"/>
      <c r="CB38" s="723"/>
      <c r="CC38" s="723"/>
      <c r="CD38" s="723"/>
      <c r="CE38" s="723"/>
      <c r="CF38" s="723"/>
      <c r="CG38" s="724"/>
      <c r="CH38" s="733"/>
      <c r="CI38" s="734"/>
      <c r="CJ38" s="734"/>
      <c r="CK38" s="734"/>
      <c r="CL38" s="735"/>
      <c r="CM38" s="733"/>
      <c r="CN38" s="734"/>
      <c r="CO38" s="734"/>
      <c r="CP38" s="734"/>
      <c r="CQ38" s="735"/>
      <c r="CR38" s="733"/>
      <c r="CS38" s="734"/>
      <c r="CT38" s="734"/>
      <c r="CU38" s="734"/>
      <c r="CV38" s="735"/>
      <c r="CW38" s="733"/>
      <c r="CX38" s="734"/>
      <c r="CY38" s="734"/>
      <c r="CZ38" s="734"/>
      <c r="DA38" s="735"/>
      <c r="DB38" s="733"/>
      <c r="DC38" s="734"/>
      <c r="DD38" s="734"/>
      <c r="DE38" s="734"/>
      <c r="DF38" s="735"/>
      <c r="DG38" s="733"/>
      <c r="DH38" s="734"/>
      <c r="DI38" s="734"/>
      <c r="DJ38" s="734"/>
      <c r="DK38" s="735"/>
      <c r="DL38" s="733"/>
      <c r="DM38" s="734"/>
      <c r="DN38" s="734"/>
      <c r="DO38" s="734"/>
      <c r="DP38" s="735"/>
      <c r="DQ38" s="733"/>
      <c r="DR38" s="734"/>
      <c r="DS38" s="734"/>
      <c r="DT38" s="734"/>
      <c r="DU38" s="735"/>
      <c r="DV38" s="722"/>
      <c r="DW38" s="723"/>
      <c r="DX38" s="723"/>
      <c r="DY38" s="723"/>
      <c r="DZ38" s="736"/>
      <c r="EA38" s="184"/>
    </row>
    <row r="39" spans="1:131" ht="26.25" customHeight="1" x14ac:dyDescent="0.15">
      <c r="A39" s="197">
        <v>12</v>
      </c>
      <c r="B39" s="709"/>
      <c r="C39" s="710"/>
      <c r="D39" s="710"/>
      <c r="E39" s="710"/>
      <c r="F39" s="710"/>
      <c r="G39" s="710"/>
      <c r="H39" s="710"/>
      <c r="I39" s="710"/>
      <c r="J39" s="710"/>
      <c r="K39" s="710"/>
      <c r="L39" s="710"/>
      <c r="M39" s="710"/>
      <c r="N39" s="710"/>
      <c r="O39" s="710"/>
      <c r="P39" s="711"/>
      <c r="Q39" s="712"/>
      <c r="R39" s="713"/>
      <c r="S39" s="713"/>
      <c r="T39" s="713"/>
      <c r="U39" s="713"/>
      <c r="V39" s="713"/>
      <c r="W39" s="713"/>
      <c r="X39" s="713"/>
      <c r="Y39" s="713"/>
      <c r="Z39" s="713"/>
      <c r="AA39" s="713"/>
      <c r="AB39" s="713"/>
      <c r="AC39" s="713"/>
      <c r="AD39" s="713"/>
      <c r="AE39" s="714"/>
      <c r="AF39" s="715"/>
      <c r="AG39" s="716"/>
      <c r="AH39" s="716"/>
      <c r="AI39" s="716"/>
      <c r="AJ39" s="717"/>
      <c r="AK39" s="780"/>
      <c r="AL39" s="781"/>
      <c r="AM39" s="781"/>
      <c r="AN39" s="781"/>
      <c r="AO39" s="781"/>
      <c r="AP39" s="781"/>
      <c r="AQ39" s="781"/>
      <c r="AR39" s="781"/>
      <c r="AS39" s="781"/>
      <c r="AT39" s="781"/>
      <c r="AU39" s="781"/>
      <c r="AV39" s="781"/>
      <c r="AW39" s="781"/>
      <c r="AX39" s="781"/>
      <c r="AY39" s="781"/>
      <c r="AZ39" s="782"/>
      <c r="BA39" s="782"/>
      <c r="BB39" s="782"/>
      <c r="BC39" s="782"/>
      <c r="BD39" s="782"/>
      <c r="BE39" s="778"/>
      <c r="BF39" s="778"/>
      <c r="BG39" s="778"/>
      <c r="BH39" s="778"/>
      <c r="BI39" s="779"/>
      <c r="BJ39" s="187"/>
      <c r="BK39" s="187"/>
      <c r="BL39" s="187"/>
      <c r="BM39" s="187"/>
      <c r="BN39" s="187"/>
      <c r="BO39" s="196"/>
      <c r="BP39" s="196"/>
      <c r="BQ39" s="193">
        <v>33</v>
      </c>
      <c r="BR39" s="194"/>
      <c r="BS39" s="722"/>
      <c r="BT39" s="723"/>
      <c r="BU39" s="723"/>
      <c r="BV39" s="723"/>
      <c r="BW39" s="723"/>
      <c r="BX39" s="723"/>
      <c r="BY39" s="723"/>
      <c r="BZ39" s="723"/>
      <c r="CA39" s="723"/>
      <c r="CB39" s="723"/>
      <c r="CC39" s="723"/>
      <c r="CD39" s="723"/>
      <c r="CE39" s="723"/>
      <c r="CF39" s="723"/>
      <c r="CG39" s="724"/>
      <c r="CH39" s="733"/>
      <c r="CI39" s="734"/>
      <c r="CJ39" s="734"/>
      <c r="CK39" s="734"/>
      <c r="CL39" s="735"/>
      <c r="CM39" s="733"/>
      <c r="CN39" s="734"/>
      <c r="CO39" s="734"/>
      <c r="CP39" s="734"/>
      <c r="CQ39" s="735"/>
      <c r="CR39" s="733"/>
      <c r="CS39" s="734"/>
      <c r="CT39" s="734"/>
      <c r="CU39" s="734"/>
      <c r="CV39" s="735"/>
      <c r="CW39" s="733"/>
      <c r="CX39" s="734"/>
      <c r="CY39" s="734"/>
      <c r="CZ39" s="734"/>
      <c r="DA39" s="735"/>
      <c r="DB39" s="733"/>
      <c r="DC39" s="734"/>
      <c r="DD39" s="734"/>
      <c r="DE39" s="734"/>
      <c r="DF39" s="735"/>
      <c r="DG39" s="733"/>
      <c r="DH39" s="734"/>
      <c r="DI39" s="734"/>
      <c r="DJ39" s="734"/>
      <c r="DK39" s="735"/>
      <c r="DL39" s="733"/>
      <c r="DM39" s="734"/>
      <c r="DN39" s="734"/>
      <c r="DO39" s="734"/>
      <c r="DP39" s="735"/>
      <c r="DQ39" s="733"/>
      <c r="DR39" s="734"/>
      <c r="DS39" s="734"/>
      <c r="DT39" s="734"/>
      <c r="DU39" s="735"/>
      <c r="DV39" s="722"/>
      <c r="DW39" s="723"/>
      <c r="DX39" s="723"/>
      <c r="DY39" s="723"/>
      <c r="DZ39" s="736"/>
      <c r="EA39" s="184"/>
    </row>
    <row r="40" spans="1:131" ht="26.25" customHeight="1" x14ac:dyDescent="0.15">
      <c r="A40" s="193">
        <v>13</v>
      </c>
      <c r="B40" s="709"/>
      <c r="C40" s="710"/>
      <c r="D40" s="710"/>
      <c r="E40" s="710"/>
      <c r="F40" s="710"/>
      <c r="G40" s="710"/>
      <c r="H40" s="710"/>
      <c r="I40" s="710"/>
      <c r="J40" s="710"/>
      <c r="K40" s="710"/>
      <c r="L40" s="710"/>
      <c r="M40" s="710"/>
      <c r="N40" s="710"/>
      <c r="O40" s="710"/>
      <c r="P40" s="711"/>
      <c r="Q40" s="712"/>
      <c r="R40" s="713"/>
      <c r="S40" s="713"/>
      <c r="T40" s="713"/>
      <c r="U40" s="713"/>
      <c r="V40" s="713"/>
      <c r="W40" s="713"/>
      <c r="X40" s="713"/>
      <c r="Y40" s="713"/>
      <c r="Z40" s="713"/>
      <c r="AA40" s="713"/>
      <c r="AB40" s="713"/>
      <c r="AC40" s="713"/>
      <c r="AD40" s="713"/>
      <c r="AE40" s="714"/>
      <c r="AF40" s="715"/>
      <c r="AG40" s="716"/>
      <c r="AH40" s="716"/>
      <c r="AI40" s="716"/>
      <c r="AJ40" s="717"/>
      <c r="AK40" s="780"/>
      <c r="AL40" s="781"/>
      <c r="AM40" s="781"/>
      <c r="AN40" s="781"/>
      <c r="AO40" s="781"/>
      <c r="AP40" s="781"/>
      <c r="AQ40" s="781"/>
      <c r="AR40" s="781"/>
      <c r="AS40" s="781"/>
      <c r="AT40" s="781"/>
      <c r="AU40" s="781"/>
      <c r="AV40" s="781"/>
      <c r="AW40" s="781"/>
      <c r="AX40" s="781"/>
      <c r="AY40" s="781"/>
      <c r="AZ40" s="782"/>
      <c r="BA40" s="782"/>
      <c r="BB40" s="782"/>
      <c r="BC40" s="782"/>
      <c r="BD40" s="782"/>
      <c r="BE40" s="778"/>
      <c r="BF40" s="778"/>
      <c r="BG40" s="778"/>
      <c r="BH40" s="778"/>
      <c r="BI40" s="779"/>
      <c r="BJ40" s="187"/>
      <c r="BK40" s="187"/>
      <c r="BL40" s="187"/>
      <c r="BM40" s="187"/>
      <c r="BN40" s="187"/>
      <c r="BO40" s="196"/>
      <c r="BP40" s="196"/>
      <c r="BQ40" s="193">
        <v>34</v>
      </c>
      <c r="BR40" s="194"/>
      <c r="BS40" s="722"/>
      <c r="BT40" s="723"/>
      <c r="BU40" s="723"/>
      <c r="BV40" s="723"/>
      <c r="BW40" s="723"/>
      <c r="BX40" s="723"/>
      <c r="BY40" s="723"/>
      <c r="BZ40" s="723"/>
      <c r="CA40" s="723"/>
      <c r="CB40" s="723"/>
      <c r="CC40" s="723"/>
      <c r="CD40" s="723"/>
      <c r="CE40" s="723"/>
      <c r="CF40" s="723"/>
      <c r="CG40" s="724"/>
      <c r="CH40" s="733"/>
      <c r="CI40" s="734"/>
      <c r="CJ40" s="734"/>
      <c r="CK40" s="734"/>
      <c r="CL40" s="735"/>
      <c r="CM40" s="733"/>
      <c r="CN40" s="734"/>
      <c r="CO40" s="734"/>
      <c r="CP40" s="734"/>
      <c r="CQ40" s="735"/>
      <c r="CR40" s="733"/>
      <c r="CS40" s="734"/>
      <c r="CT40" s="734"/>
      <c r="CU40" s="734"/>
      <c r="CV40" s="735"/>
      <c r="CW40" s="733"/>
      <c r="CX40" s="734"/>
      <c r="CY40" s="734"/>
      <c r="CZ40" s="734"/>
      <c r="DA40" s="735"/>
      <c r="DB40" s="733"/>
      <c r="DC40" s="734"/>
      <c r="DD40" s="734"/>
      <c r="DE40" s="734"/>
      <c r="DF40" s="735"/>
      <c r="DG40" s="733"/>
      <c r="DH40" s="734"/>
      <c r="DI40" s="734"/>
      <c r="DJ40" s="734"/>
      <c r="DK40" s="735"/>
      <c r="DL40" s="733"/>
      <c r="DM40" s="734"/>
      <c r="DN40" s="734"/>
      <c r="DO40" s="734"/>
      <c r="DP40" s="735"/>
      <c r="DQ40" s="733"/>
      <c r="DR40" s="734"/>
      <c r="DS40" s="734"/>
      <c r="DT40" s="734"/>
      <c r="DU40" s="735"/>
      <c r="DV40" s="722"/>
      <c r="DW40" s="723"/>
      <c r="DX40" s="723"/>
      <c r="DY40" s="723"/>
      <c r="DZ40" s="736"/>
      <c r="EA40" s="184"/>
    </row>
    <row r="41" spans="1:131" ht="26.25" customHeight="1" x14ac:dyDescent="0.15">
      <c r="A41" s="193">
        <v>14</v>
      </c>
      <c r="B41" s="709"/>
      <c r="C41" s="710"/>
      <c r="D41" s="710"/>
      <c r="E41" s="710"/>
      <c r="F41" s="710"/>
      <c r="G41" s="710"/>
      <c r="H41" s="710"/>
      <c r="I41" s="710"/>
      <c r="J41" s="710"/>
      <c r="K41" s="710"/>
      <c r="L41" s="710"/>
      <c r="M41" s="710"/>
      <c r="N41" s="710"/>
      <c r="O41" s="710"/>
      <c r="P41" s="711"/>
      <c r="Q41" s="712"/>
      <c r="R41" s="713"/>
      <c r="S41" s="713"/>
      <c r="T41" s="713"/>
      <c r="U41" s="713"/>
      <c r="V41" s="713"/>
      <c r="W41" s="713"/>
      <c r="X41" s="713"/>
      <c r="Y41" s="713"/>
      <c r="Z41" s="713"/>
      <c r="AA41" s="713"/>
      <c r="AB41" s="713"/>
      <c r="AC41" s="713"/>
      <c r="AD41" s="713"/>
      <c r="AE41" s="714"/>
      <c r="AF41" s="715"/>
      <c r="AG41" s="716"/>
      <c r="AH41" s="716"/>
      <c r="AI41" s="716"/>
      <c r="AJ41" s="717"/>
      <c r="AK41" s="780"/>
      <c r="AL41" s="781"/>
      <c r="AM41" s="781"/>
      <c r="AN41" s="781"/>
      <c r="AO41" s="781"/>
      <c r="AP41" s="781"/>
      <c r="AQ41" s="781"/>
      <c r="AR41" s="781"/>
      <c r="AS41" s="781"/>
      <c r="AT41" s="781"/>
      <c r="AU41" s="781"/>
      <c r="AV41" s="781"/>
      <c r="AW41" s="781"/>
      <c r="AX41" s="781"/>
      <c r="AY41" s="781"/>
      <c r="AZ41" s="782"/>
      <c r="BA41" s="782"/>
      <c r="BB41" s="782"/>
      <c r="BC41" s="782"/>
      <c r="BD41" s="782"/>
      <c r="BE41" s="778"/>
      <c r="BF41" s="778"/>
      <c r="BG41" s="778"/>
      <c r="BH41" s="778"/>
      <c r="BI41" s="779"/>
      <c r="BJ41" s="187"/>
      <c r="BK41" s="187"/>
      <c r="BL41" s="187"/>
      <c r="BM41" s="187"/>
      <c r="BN41" s="187"/>
      <c r="BO41" s="196"/>
      <c r="BP41" s="196"/>
      <c r="BQ41" s="193">
        <v>35</v>
      </c>
      <c r="BR41" s="194"/>
      <c r="BS41" s="722"/>
      <c r="BT41" s="723"/>
      <c r="BU41" s="723"/>
      <c r="BV41" s="723"/>
      <c r="BW41" s="723"/>
      <c r="BX41" s="723"/>
      <c r="BY41" s="723"/>
      <c r="BZ41" s="723"/>
      <c r="CA41" s="723"/>
      <c r="CB41" s="723"/>
      <c r="CC41" s="723"/>
      <c r="CD41" s="723"/>
      <c r="CE41" s="723"/>
      <c r="CF41" s="723"/>
      <c r="CG41" s="724"/>
      <c r="CH41" s="733"/>
      <c r="CI41" s="734"/>
      <c r="CJ41" s="734"/>
      <c r="CK41" s="734"/>
      <c r="CL41" s="735"/>
      <c r="CM41" s="733"/>
      <c r="CN41" s="734"/>
      <c r="CO41" s="734"/>
      <c r="CP41" s="734"/>
      <c r="CQ41" s="735"/>
      <c r="CR41" s="733"/>
      <c r="CS41" s="734"/>
      <c r="CT41" s="734"/>
      <c r="CU41" s="734"/>
      <c r="CV41" s="735"/>
      <c r="CW41" s="733"/>
      <c r="CX41" s="734"/>
      <c r="CY41" s="734"/>
      <c r="CZ41" s="734"/>
      <c r="DA41" s="735"/>
      <c r="DB41" s="733"/>
      <c r="DC41" s="734"/>
      <c r="DD41" s="734"/>
      <c r="DE41" s="734"/>
      <c r="DF41" s="735"/>
      <c r="DG41" s="733"/>
      <c r="DH41" s="734"/>
      <c r="DI41" s="734"/>
      <c r="DJ41" s="734"/>
      <c r="DK41" s="735"/>
      <c r="DL41" s="733"/>
      <c r="DM41" s="734"/>
      <c r="DN41" s="734"/>
      <c r="DO41" s="734"/>
      <c r="DP41" s="735"/>
      <c r="DQ41" s="733"/>
      <c r="DR41" s="734"/>
      <c r="DS41" s="734"/>
      <c r="DT41" s="734"/>
      <c r="DU41" s="735"/>
      <c r="DV41" s="722"/>
      <c r="DW41" s="723"/>
      <c r="DX41" s="723"/>
      <c r="DY41" s="723"/>
      <c r="DZ41" s="736"/>
      <c r="EA41" s="184"/>
    </row>
    <row r="42" spans="1:131" ht="26.25" customHeight="1" x14ac:dyDescent="0.15">
      <c r="A42" s="193">
        <v>15</v>
      </c>
      <c r="B42" s="709"/>
      <c r="C42" s="710"/>
      <c r="D42" s="710"/>
      <c r="E42" s="710"/>
      <c r="F42" s="710"/>
      <c r="G42" s="710"/>
      <c r="H42" s="710"/>
      <c r="I42" s="710"/>
      <c r="J42" s="710"/>
      <c r="K42" s="710"/>
      <c r="L42" s="710"/>
      <c r="M42" s="710"/>
      <c r="N42" s="710"/>
      <c r="O42" s="710"/>
      <c r="P42" s="711"/>
      <c r="Q42" s="712"/>
      <c r="R42" s="713"/>
      <c r="S42" s="713"/>
      <c r="T42" s="713"/>
      <c r="U42" s="713"/>
      <c r="V42" s="713"/>
      <c r="W42" s="713"/>
      <c r="X42" s="713"/>
      <c r="Y42" s="713"/>
      <c r="Z42" s="713"/>
      <c r="AA42" s="713"/>
      <c r="AB42" s="713"/>
      <c r="AC42" s="713"/>
      <c r="AD42" s="713"/>
      <c r="AE42" s="714"/>
      <c r="AF42" s="715"/>
      <c r="AG42" s="716"/>
      <c r="AH42" s="716"/>
      <c r="AI42" s="716"/>
      <c r="AJ42" s="717"/>
      <c r="AK42" s="780"/>
      <c r="AL42" s="781"/>
      <c r="AM42" s="781"/>
      <c r="AN42" s="781"/>
      <c r="AO42" s="781"/>
      <c r="AP42" s="781"/>
      <c r="AQ42" s="781"/>
      <c r="AR42" s="781"/>
      <c r="AS42" s="781"/>
      <c r="AT42" s="781"/>
      <c r="AU42" s="781"/>
      <c r="AV42" s="781"/>
      <c r="AW42" s="781"/>
      <c r="AX42" s="781"/>
      <c r="AY42" s="781"/>
      <c r="AZ42" s="782"/>
      <c r="BA42" s="782"/>
      <c r="BB42" s="782"/>
      <c r="BC42" s="782"/>
      <c r="BD42" s="782"/>
      <c r="BE42" s="778"/>
      <c r="BF42" s="778"/>
      <c r="BG42" s="778"/>
      <c r="BH42" s="778"/>
      <c r="BI42" s="779"/>
      <c r="BJ42" s="187"/>
      <c r="BK42" s="187"/>
      <c r="BL42" s="187"/>
      <c r="BM42" s="187"/>
      <c r="BN42" s="187"/>
      <c r="BO42" s="196"/>
      <c r="BP42" s="196"/>
      <c r="BQ42" s="193">
        <v>36</v>
      </c>
      <c r="BR42" s="194"/>
      <c r="BS42" s="722"/>
      <c r="BT42" s="723"/>
      <c r="BU42" s="723"/>
      <c r="BV42" s="723"/>
      <c r="BW42" s="723"/>
      <c r="BX42" s="723"/>
      <c r="BY42" s="723"/>
      <c r="BZ42" s="723"/>
      <c r="CA42" s="723"/>
      <c r="CB42" s="723"/>
      <c r="CC42" s="723"/>
      <c r="CD42" s="723"/>
      <c r="CE42" s="723"/>
      <c r="CF42" s="723"/>
      <c r="CG42" s="724"/>
      <c r="CH42" s="733"/>
      <c r="CI42" s="734"/>
      <c r="CJ42" s="734"/>
      <c r="CK42" s="734"/>
      <c r="CL42" s="735"/>
      <c r="CM42" s="733"/>
      <c r="CN42" s="734"/>
      <c r="CO42" s="734"/>
      <c r="CP42" s="734"/>
      <c r="CQ42" s="735"/>
      <c r="CR42" s="733"/>
      <c r="CS42" s="734"/>
      <c r="CT42" s="734"/>
      <c r="CU42" s="734"/>
      <c r="CV42" s="735"/>
      <c r="CW42" s="733"/>
      <c r="CX42" s="734"/>
      <c r="CY42" s="734"/>
      <c r="CZ42" s="734"/>
      <c r="DA42" s="735"/>
      <c r="DB42" s="733"/>
      <c r="DC42" s="734"/>
      <c r="DD42" s="734"/>
      <c r="DE42" s="734"/>
      <c r="DF42" s="735"/>
      <c r="DG42" s="733"/>
      <c r="DH42" s="734"/>
      <c r="DI42" s="734"/>
      <c r="DJ42" s="734"/>
      <c r="DK42" s="735"/>
      <c r="DL42" s="733"/>
      <c r="DM42" s="734"/>
      <c r="DN42" s="734"/>
      <c r="DO42" s="734"/>
      <c r="DP42" s="735"/>
      <c r="DQ42" s="733"/>
      <c r="DR42" s="734"/>
      <c r="DS42" s="734"/>
      <c r="DT42" s="734"/>
      <c r="DU42" s="735"/>
      <c r="DV42" s="722"/>
      <c r="DW42" s="723"/>
      <c r="DX42" s="723"/>
      <c r="DY42" s="723"/>
      <c r="DZ42" s="736"/>
      <c r="EA42" s="184"/>
    </row>
    <row r="43" spans="1:131" ht="26.25" customHeight="1" x14ac:dyDescent="0.15">
      <c r="A43" s="193">
        <v>16</v>
      </c>
      <c r="B43" s="709"/>
      <c r="C43" s="710"/>
      <c r="D43" s="710"/>
      <c r="E43" s="710"/>
      <c r="F43" s="710"/>
      <c r="G43" s="710"/>
      <c r="H43" s="710"/>
      <c r="I43" s="710"/>
      <c r="J43" s="710"/>
      <c r="K43" s="710"/>
      <c r="L43" s="710"/>
      <c r="M43" s="710"/>
      <c r="N43" s="710"/>
      <c r="O43" s="710"/>
      <c r="P43" s="711"/>
      <c r="Q43" s="712"/>
      <c r="R43" s="713"/>
      <c r="S43" s="713"/>
      <c r="T43" s="713"/>
      <c r="U43" s="713"/>
      <c r="V43" s="713"/>
      <c r="W43" s="713"/>
      <c r="X43" s="713"/>
      <c r="Y43" s="713"/>
      <c r="Z43" s="713"/>
      <c r="AA43" s="713"/>
      <c r="AB43" s="713"/>
      <c r="AC43" s="713"/>
      <c r="AD43" s="713"/>
      <c r="AE43" s="714"/>
      <c r="AF43" s="715"/>
      <c r="AG43" s="716"/>
      <c r="AH43" s="716"/>
      <c r="AI43" s="716"/>
      <c r="AJ43" s="717"/>
      <c r="AK43" s="780"/>
      <c r="AL43" s="781"/>
      <c r="AM43" s="781"/>
      <c r="AN43" s="781"/>
      <c r="AO43" s="781"/>
      <c r="AP43" s="781"/>
      <c r="AQ43" s="781"/>
      <c r="AR43" s="781"/>
      <c r="AS43" s="781"/>
      <c r="AT43" s="781"/>
      <c r="AU43" s="781"/>
      <c r="AV43" s="781"/>
      <c r="AW43" s="781"/>
      <c r="AX43" s="781"/>
      <c r="AY43" s="781"/>
      <c r="AZ43" s="782"/>
      <c r="BA43" s="782"/>
      <c r="BB43" s="782"/>
      <c r="BC43" s="782"/>
      <c r="BD43" s="782"/>
      <c r="BE43" s="778"/>
      <c r="BF43" s="778"/>
      <c r="BG43" s="778"/>
      <c r="BH43" s="778"/>
      <c r="BI43" s="779"/>
      <c r="BJ43" s="187"/>
      <c r="BK43" s="187"/>
      <c r="BL43" s="187"/>
      <c r="BM43" s="187"/>
      <c r="BN43" s="187"/>
      <c r="BO43" s="196"/>
      <c r="BP43" s="196"/>
      <c r="BQ43" s="193">
        <v>37</v>
      </c>
      <c r="BR43" s="194"/>
      <c r="BS43" s="722"/>
      <c r="BT43" s="723"/>
      <c r="BU43" s="723"/>
      <c r="BV43" s="723"/>
      <c r="BW43" s="723"/>
      <c r="BX43" s="723"/>
      <c r="BY43" s="723"/>
      <c r="BZ43" s="723"/>
      <c r="CA43" s="723"/>
      <c r="CB43" s="723"/>
      <c r="CC43" s="723"/>
      <c r="CD43" s="723"/>
      <c r="CE43" s="723"/>
      <c r="CF43" s="723"/>
      <c r="CG43" s="724"/>
      <c r="CH43" s="733"/>
      <c r="CI43" s="734"/>
      <c r="CJ43" s="734"/>
      <c r="CK43" s="734"/>
      <c r="CL43" s="735"/>
      <c r="CM43" s="733"/>
      <c r="CN43" s="734"/>
      <c r="CO43" s="734"/>
      <c r="CP43" s="734"/>
      <c r="CQ43" s="735"/>
      <c r="CR43" s="733"/>
      <c r="CS43" s="734"/>
      <c r="CT43" s="734"/>
      <c r="CU43" s="734"/>
      <c r="CV43" s="735"/>
      <c r="CW43" s="733"/>
      <c r="CX43" s="734"/>
      <c r="CY43" s="734"/>
      <c r="CZ43" s="734"/>
      <c r="DA43" s="735"/>
      <c r="DB43" s="733"/>
      <c r="DC43" s="734"/>
      <c r="DD43" s="734"/>
      <c r="DE43" s="734"/>
      <c r="DF43" s="735"/>
      <c r="DG43" s="733"/>
      <c r="DH43" s="734"/>
      <c r="DI43" s="734"/>
      <c r="DJ43" s="734"/>
      <c r="DK43" s="735"/>
      <c r="DL43" s="733"/>
      <c r="DM43" s="734"/>
      <c r="DN43" s="734"/>
      <c r="DO43" s="734"/>
      <c r="DP43" s="735"/>
      <c r="DQ43" s="733"/>
      <c r="DR43" s="734"/>
      <c r="DS43" s="734"/>
      <c r="DT43" s="734"/>
      <c r="DU43" s="735"/>
      <c r="DV43" s="722"/>
      <c r="DW43" s="723"/>
      <c r="DX43" s="723"/>
      <c r="DY43" s="723"/>
      <c r="DZ43" s="736"/>
      <c r="EA43" s="184"/>
    </row>
    <row r="44" spans="1:131" ht="26.25" customHeight="1" x14ac:dyDescent="0.15">
      <c r="A44" s="193">
        <v>17</v>
      </c>
      <c r="B44" s="709"/>
      <c r="C44" s="710"/>
      <c r="D44" s="710"/>
      <c r="E44" s="710"/>
      <c r="F44" s="710"/>
      <c r="G44" s="710"/>
      <c r="H44" s="710"/>
      <c r="I44" s="710"/>
      <c r="J44" s="710"/>
      <c r="K44" s="710"/>
      <c r="L44" s="710"/>
      <c r="M44" s="710"/>
      <c r="N44" s="710"/>
      <c r="O44" s="710"/>
      <c r="P44" s="711"/>
      <c r="Q44" s="712"/>
      <c r="R44" s="713"/>
      <c r="S44" s="713"/>
      <c r="T44" s="713"/>
      <c r="U44" s="713"/>
      <c r="V44" s="713"/>
      <c r="W44" s="713"/>
      <c r="X44" s="713"/>
      <c r="Y44" s="713"/>
      <c r="Z44" s="713"/>
      <c r="AA44" s="713"/>
      <c r="AB44" s="713"/>
      <c r="AC44" s="713"/>
      <c r="AD44" s="713"/>
      <c r="AE44" s="714"/>
      <c r="AF44" s="715"/>
      <c r="AG44" s="716"/>
      <c r="AH44" s="716"/>
      <c r="AI44" s="716"/>
      <c r="AJ44" s="717"/>
      <c r="AK44" s="780"/>
      <c r="AL44" s="781"/>
      <c r="AM44" s="781"/>
      <c r="AN44" s="781"/>
      <c r="AO44" s="781"/>
      <c r="AP44" s="781"/>
      <c r="AQ44" s="781"/>
      <c r="AR44" s="781"/>
      <c r="AS44" s="781"/>
      <c r="AT44" s="781"/>
      <c r="AU44" s="781"/>
      <c r="AV44" s="781"/>
      <c r="AW44" s="781"/>
      <c r="AX44" s="781"/>
      <c r="AY44" s="781"/>
      <c r="AZ44" s="782"/>
      <c r="BA44" s="782"/>
      <c r="BB44" s="782"/>
      <c r="BC44" s="782"/>
      <c r="BD44" s="782"/>
      <c r="BE44" s="778"/>
      <c r="BF44" s="778"/>
      <c r="BG44" s="778"/>
      <c r="BH44" s="778"/>
      <c r="BI44" s="779"/>
      <c r="BJ44" s="187"/>
      <c r="BK44" s="187"/>
      <c r="BL44" s="187"/>
      <c r="BM44" s="187"/>
      <c r="BN44" s="187"/>
      <c r="BO44" s="196"/>
      <c r="BP44" s="196"/>
      <c r="BQ44" s="193">
        <v>38</v>
      </c>
      <c r="BR44" s="194"/>
      <c r="BS44" s="722"/>
      <c r="BT44" s="723"/>
      <c r="BU44" s="723"/>
      <c r="BV44" s="723"/>
      <c r="BW44" s="723"/>
      <c r="BX44" s="723"/>
      <c r="BY44" s="723"/>
      <c r="BZ44" s="723"/>
      <c r="CA44" s="723"/>
      <c r="CB44" s="723"/>
      <c r="CC44" s="723"/>
      <c r="CD44" s="723"/>
      <c r="CE44" s="723"/>
      <c r="CF44" s="723"/>
      <c r="CG44" s="724"/>
      <c r="CH44" s="733"/>
      <c r="CI44" s="734"/>
      <c r="CJ44" s="734"/>
      <c r="CK44" s="734"/>
      <c r="CL44" s="735"/>
      <c r="CM44" s="733"/>
      <c r="CN44" s="734"/>
      <c r="CO44" s="734"/>
      <c r="CP44" s="734"/>
      <c r="CQ44" s="735"/>
      <c r="CR44" s="733"/>
      <c r="CS44" s="734"/>
      <c r="CT44" s="734"/>
      <c r="CU44" s="734"/>
      <c r="CV44" s="735"/>
      <c r="CW44" s="733"/>
      <c r="CX44" s="734"/>
      <c r="CY44" s="734"/>
      <c r="CZ44" s="734"/>
      <c r="DA44" s="735"/>
      <c r="DB44" s="733"/>
      <c r="DC44" s="734"/>
      <c r="DD44" s="734"/>
      <c r="DE44" s="734"/>
      <c r="DF44" s="735"/>
      <c r="DG44" s="733"/>
      <c r="DH44" s="734"/>
      <c r="DI44" s="734"/>
      <c r="DJ44" s="734"/>
      <c r="DK44" s="735"/>
      <c r="DL44" s="733"/>
      <c r="DM44" s="734"/>
      <c r="DN44" s="734"/>
      <c r="DO44" s="734"/>
      <c r="DP44" s="735"/>
      <c r="DQ44" s="733"/>
      <c r="DR44" s="734"/>
      <c r="DS44" s="734"/>
      <c r="DT44" s="734"/>
      <c r="DU44" s="735"/>
      <c r="DV44" s="722"/>
      <c r="DW44" s="723"/>
      <c r="DX44" s="723"/>
      <c r="DY44" s="723"/>
      <c r="DZ44" s="736"/>
      <c r="EA44" s="184"/>
    </row>
    <row r="45" spans="1:131" ht="26.25" customHeight="1" x14ac:dyDescent="0.15">
      <c r="A45" s="193">
        <v>18</v>
      </c>
      <c r="B45" s="709"/>
      <c r="C45" s="710"/>
      <c r="D45" s="710"/>
      <c r="E45" s="710"/>
      <c r="F45" s="710"/>
      <c r="G45" s="710"/>
      <c r="H45" s="710"/>
      <c r="I45" s="710"/>
      <c r="J45" s="710"/>
      <c r="K45" s="710"/>
      <c r="L45" s="710"/>
      <c r="M45" s="710"/>
      <c r="N45" s="710"/>
      <c r="O45" s="710"/>
      <c r="P45" s="711"/>
      <c r="Q45" s="712"/>
      <c r="R45" s="713"/>
      <c r="S45" s="713"/>
      <c r="T45" s="713"/>
      <c r="U45" s="713"/>
      <c r="V45" s="713"/>
      <c r="W45" s="713"/>
      <c r="X45" s="713"/>
      <c r="Y45" s="713"/>
      <c r="Z45" s="713"/>
      <c r="AA45" s="713"/>
      <c r="AB45" s="713"/>
      <c r="AC45" s="713"/>
      <c r="AD45" s="713"/>
      <c r="AE45" s="714"/>
      <c r="AF45" s="715"/>
      <c r="AG45" s="716"/>
      <c r="AH45" s="716"/>
      <c r="AI45" s="716"/>
      <c r="AJ45" s="717"/>
      <c r="AK45" s="780"/>
      <c r="AL45" s="781"/>
      <c r="AM45" s="781"/>
      <c r="AN45" s="781"/>
      <c r="AO45" s="781"/>
      <c r="AP45" s="781"/>
      <c r="AQ45" s="781"/>
      <c r="AR45" s="781"/>
      <c r="AS45" s="781"/>
      <c r="AT45" s="781"/>
      <c r="AU45" s="781"/>
      <c r="AV45" s="781"/>
      <c r="AW45" s="781"/>
      <c r="AX45" s="781"/>
      <c r="AY45" s="781"/>
      <c r="AZ45" s="782"/>
      <c r="BA45" s="782"/>
      <c r="BB45" s="782"/>
      <c r="BC45" s="782"/>
      <c r="BD45" s="782"/>
      <c r="BE45" s="778"/>
      <c r="BF45" s="778"/>
      <c r="BG45" s="778"/>
      <c r="BH45" s="778"/>
      <c r="BI45" s="779"/>
      <c r="BJ45" s="187"/>
      <c r="BK45" s="187"/>
      <c r="BL45" s="187"/>
      <c r="BM45" s="187"/>
      <c r="BN45" s="187"/>
      <c r="BO45" s="196"/>
      <c r="BP45" s="196"/>
      <c r="BQ45" s="193">
        <v>39</v>
      </c>
      <c r="BR45" s="194"/>
      <c r="BS45" s="722"/>
      <c r="BT45" s="723"/>
      <c r="BU45" s="723"/>
      <c r="BV45" s="723"/>
      <c r="BW45" s="723"/>
      <c r="BX45" s="723"/>
      <c r="BY45" s="723"/>
      <c r="BZ45" s="723"/>
      <c r="CA45" s="723"/>
      <c r="CB45" s="723"/>
      <c r="CC45" s="723"/>
      <c r="CD45" s="723"/>
      <c r="CE45" s="723"/>
      <c r="CF45" s="723"/>
      <c r="CG45" s="724"/>
      <c r="CH45" s="733"/>
      <c r="CI45" s="734"/>
      <c r="CJ45" s="734"/>
      <c r="CK45" s="734"/>
      <c r="CL45" s="735"/>
      <c r="CM45" s="733"/>
      <c r="CN45" s="734"/>
      <c r="CO45" s="734"/>
      <c r="CP45" s="734"/>
      <c r="CQ45" s="735"/>
      <c r="CR45" s="733"/>
      <c r="CS45" s="734"/>
      <c r="CT45" s="734"/>
      <c r="CU45" s="734"/>
      <c r="CV45" s="735"/>
      <c r="CW45" s="733"/>
      <c r="CX45" s="734"/>
      <c r="CY45" s="734"/>
      <c r="CZ45" s="734"/>
      <c r="DA45" s="735"/>
      <c r="DB45" s="733"/>
      <c r="DC45" s="734"/>
      <c r="DD45" s="734"/>
      <c r="DE45" s="734"/>
      <c r="DF45" s="735"/>
      <c r="DG45" s="733"/>
      <c r="DH45" s="734"/>
      <c r="DI45" s="734"/>
      <c r="DJ45" s="734"/>
      <c r="DK45" s="735"/>
      <c r="DL45" s="733"/>
      <c r="DM45" s="734"/>
      <c r="DN45" s="734"/>
      <c r="DO45" s="734"/>
      <c r="DP45" s="735"/>
      <c r="DQ45" s="733"/>
      <c r="DR45" s="734"/>
      <c r="DS45" s="734"/>
      <c r="DT45" s="734"/>
      <c r="DU45" s="735"/>
      <c r="DV45" s="722"/>
      <c r="DW45" s="723"/>
      <c r="DX45" s="723"/>
      <c r="DY45" s="723"/>
      <c r="DZ45" s="736"/>
      <c r="EA45" s="184"/>
    </row>
    <row r="46" spans="1:131" ht="26.25" customHeight="1" x14ac:dyDescent="0.15">
      <c r="A46" s="193">
        <v>19</v>
      </c>
      <c r="B46" s="709"/>
      <c r="C46" s="710"/>
      <c r="D46" s="710"/>
      <c r="E46" s="710"/>
      <c r="F46" s="710"/>
      <c r="G46" s="710"/>
      <c r="H46" s="710"/>
      <c r="I46" s="710"/>
      <c r="J46" s="710"/>
      <c r="K46" s="710"/>
      <c r="L46" s="710"/>
      <c r="M46" s="710"/>
      <c r="N46" s="710"/>
      <c r="O46" s="710"/>
      <c r="P46" s="711"/>
      <c r="Q46" s="712"/>
      <c r="R46" s="713"/>
      <c r="S46" s="713"/>
      <c r="T46" s="713"/>
      <c r="U46" s="713"/>
      <c r="V46" s="713"/>
      <c r="W46" s="713"/>
      <c r="X46" s="713"/>
      <c r="Y46" s="713"/>
      <c r="Z46" s="713"/>
      <c r="AA46" s="713"/>
      <c r="AB46" s="713"/>
      <c r="AC46" s="713"/>
      <c r="AD46" s="713"/>
      <c r="AE46" s="714"/>
      <c r="AF46" s="715"/>
      <c r="AG46" s="716"/>
      <c r="AH46" s="716"/>
      <c r="AI46" s="716"/>
      <c r="AJ46" s="717"/>
      <c r="AK46" s="780"/>
      <c r="AL46" s="781"/>
      <c r="AM46" s="781"/>
      <c r="AN46" s="781"/>
      <c r="AO46" s="781"/>
      <c r="AP46" s="781"/>
      <c r="AQ46" s="781"/>
      <c r="AR46" s="781"/>
      <c r="AS46" s="781"/>
      <c r="AT46" s="781"/>
      <c r="AU46" s="781"/>
      <c r="AV46" s="781"/>
      <c r="AW46" s="781"/>
      <c r="AX46" s="781"/>
      <c r="AY46" s="781"/>
      <c r="AZ46" s="782"/>
      <c r="BA46" s="782"/>
      <c r="BB46" s="782"/>
      <c r="BC46" s="782"/>
      <c r="BD46" s="782"/>
      <c r="BE46" s="778"/>
      <c r="BF46" s="778"/>
      <c r="BG46" s="778"/>
      <c r="BH46" s="778"/>
      <c r="BI46" s="779"/>
      <c r="BJ46" s="187"/>
      <c r="BK46" s="187"/>
      <c r="BL46" s="187"/>
      <c r="BM46" s="187"/>
      <c r="BN46" s="187"/>
      <c r="BO46" s="196"/>
      <c r="BP46" s="196"/>
      <c r="BQ46" s="193">
        <v>40</v>
      </c>
      <c r="BR46" s="194"/>
      <c r="BS46" s="722"/>
      <c r="BT46" s="723"/>
      <c r="BU46" s="723"/>
      <c r="BV46" s="723"/>
      <c r="BW46" s="723"/>
      <c r="BX46" s="723"/>
      <c r="BY46" s="723"/>
      <c r="BZ46" s="723"/>
      <c r="CA46" s="723"/>
      <c r="CB46" s="723"/>
      <c r="CC46" s="723"/>
      <c r="CD46" s="723"/>
      <c r="CE46" s="723"/>
      <c r="CF46" s="723"/>
      <c r="CG46" s="724"/>
      <c r="CH46" s="733"/>
      <c r="CI46" s="734"/>
      <c r="CJ46" s="734"/>
      <c r="CK46" s="734"/>
      <c r="CL46" s="735"/>
      <c r="CM46" s="733"/>
      <c r="CN46" s="734"/>
      <c r="CO46" s="734"/>
      <c r="CP46" s="734"/>
      <c r="CQ46" s="735"/>
      <c r="CR46" s="733"/>
      <c r="CS46" s="734"/>
      <c r="CT46" s="734"/>
      <c r="CU46" s="734"/>
      <c r="CV46" s="735"/>
      <c r="CW46" s="733"/>
      <c r="CX46" s="734"/>
      <c r="CY46" s="734"/>
      <c r="CZ46" s="734"/>
      <c r="DA46" s="735"/>
      <c r="DB46" s="733"/>
      <c r="DC46" s="734"/>
      <c r="DD46" s="734"/>
      <c r="DE46" s="734"/>
      <c r="DF46" s="735"/>
      <c r="DG46" s="733"/>
      <c r="DH46" s="734"/>
      <c r="DI46" s="734"/>
      <c r="DJ46" s="734"/>
      <c r="DK46" s="735"/>
      <c r="DL46" s="733"/>
      <c r="DM46" s="734"/>
      <c r="DN46" s="734"/>
      <c r="DO46" s="734"/>
      <c r="DP46" s="735"/>
      <c r="DQ46" s="733"/>
      <c r="DR46" s="734"/>
      <c r="DS46" s="734"/>
      <c r="DT46" s="734"/>
      <c r="DU46" s="735"/>
      <c r="DV46" s="722"/>
      <c r="DW46" s="723"/>
      <c r="DX46" s="723"/>
      <c r="DY46" s="723"/>
      <c r="DZ46" s="736"/>
      <c r="EA46" s="184"/>
    </row>
    <row r="47" spans="1:131" ht="26.25" customHeight="1" x14ac:dyDescent="0.15">
      <c r="A47" s="193">
        <v>20</v>
      </c>
      <c r="B47" s="709"/>
      <c r="C47" s="710"/>
      <c r="D47" s="710"/>
      <c r="E47" s="710"/>
      <c r="F47" s="710"/>
      <c r="G47" s="710"/>
      <c r="H47" s="710"/>
      <c r="I47" s="710"/>
      <c r="J47" s="710"/>
      <c r="K47" s="710"/>
      <c r="L47" s="710"/>
      <c r="M47" s="710"/>
      <c r="N47" s="710"/>
      <c r="O47" s="710"/>
      <c r="P47" s="711"/>
      <c r="Q47" s="712"/>
      <c r="R47" s="713"/>
      <c r="S47" s="713"/>
      <c r="T47" s="713"/>
      <c r="U47" s="713"/>
      <c r="V47" s="713"/>
      <c r="W47" s="713"/>
      <c r="X47" s="713"/>
      <c r="Y47" s="713"/>
      <c r="Z47" s="713"/>
      <c r="AA47" s="713"/>
      <c r="AB47" s="713"/>
      <c r="AC47" s="713"/>
      <c r="AD47" s="713"/>
      <c r="AE47" s="714"/>
      <c r="AF47" s="715"/>
      <c r="AG47" s="716"/>
      <c r="AH47" s="716"/>
      <c r="AI47" s="716"/>
      <c r="AJ47" s="717"/>
      <c r="AK47" s="780"/>
      <c r="AL47" s="781"/>
      <c r="AM47" s="781"/>
      <c r="AN47" s="781"/>
      <c r="AO47" s="781"/>
      <c r="AP47" s="781"/>
      <c r="AQ47" s="781"/>
      <c r="AR47" s="781"/>
      <c r="AS47" s="781"/>
      <c r="AT47" s="781"/>
      <c r="AU47" s="781"/>
      <c r="AV47" s="781"/>
      <c r="AW47" s="781"/>
      <c r="AX47" s="781"/>
      <c r="AY47" s="781"/>
      <c r="AZ47" s="782"/>
      <c r="BA47" s="782"/>
      <c r="BB47" s="782"/>
      <c r="BC47" s="782"/>
      <c r="BD47" s="782"/>
      <c r="BE47" s="778"/>
      <c r="BF47" s="778"/>
      <c r="BG47" s="778"/>
      <c r="BH47" s="778"/>
      <c r="BI47" s="779"/>
      <c r="BJ47" s="187"/>
      <c r="BK47" s="187"/>
      <c r="BL47" s="187"/>
      <c r="BM47" s="187"/>
      <c r="BN47" s="187"/>
      <c r="BO47" s="196"/>
      <c r="BP47" s="196"/>
      <c r="BQ47" s="193">
        <v>41</v>
      </c>
      <c r="BR47" s="194"/>
      <c r="BS47" s="722"/>
      <c r="BT47" s="723"/>
      <c r="BU47" s="723"/>
      <c r="BV47" s="723"/>
      <c r="BW47" s="723"/>
      <c r="BX47" s="723"/>
      <c r="BY47" s="723"/>
      <c r="BZ47" s="723"/>
      <c r="CA47" s="723"/>
      <c r="CB47" s="723"/>
      <c r="CC47" s="723"/>
      <c r="CD47" s="723"/>
      <c r="CE47" s="723"/>
      <c r="CF47" s="723"/>
      <c r="CG47" s="724"/>
      <c r="CH47" s="733"/>
      <c r="CI47" s="734"/>
      <c r="CJ47" s="734"/>
      <c r="CK47" s="734"/>
      <c r="CL47" s="735"/>
      <c r="CM47" s="733"/>
      <c r="CN47" s="734"/>
      <c r="CO47" s="734"/>
      <c r="CP47" s="734"/>
      <c r="CQ47" s="735"/>
      <c r="CR47" s="733"/>
      <c r="CS47" s="734"/>
      <c r="CT47" s="734"/>
      <c r="CU47" s="734"/>
      <c r="CV47" s="735"/>
      <c r="CW47" s="733"/>
      <c r="CX47" s="734"/>
      <c r="CY47" s="734"/>
      <c r="CZ47" s="734"/>
      <c r="DA47" s="735"/>
      <c r="DB47" s="733"/>
      <c r="DC47" s="734"/>
      <c r="DD47" s="734"/>
      <c r="DE47" s="734"/>
      <c r="DF47" s="735"/>
      <c r="DG47" s="733"/>
      <c r="DH47" s="734"/>
      <c r="DI47" s="734"/>
      <c r="DJ47" s="734"/>
      <c r="DK47" s="735"/>
      <c r="DL47" s="733"/>
      <c r="DM47" s="734"/>
      <c r="DN47" s="734"/>
      <c r="DO47" s="734"/>
      <c r="DP47" s="735"/>
      <c r="DQ47" s="733"/>
      <c r="DR47" s="734"/>
      <c r="DS47" s="734"/>
      <c r="DT47" s="734"/>
      <c r="DU47" s="735"/>
      <c r="DV47" s="722"/>
      <c r="DW47" s="723"/>
      <c r="DX47" s="723"/>
      <c r="DY47" s="723"/>
      <c r="DZ47" s="736"/>
      <c r="EA47" s="184"/>
    </row>
    <row r="48" spans="1:131" ht="26.25" customHeight="1" x14ac:dyDescent="0.15">
      <c r="A48" s="193">
        <v>21</v>
      </c>
      <c r="B48" s="709"/>
      <c r="C48" s="710"/>
      <c r="D48" s="710"/>
      <c r="E48" s="710"/>
      <c r="F48" s="710"/>
      <c r="G48" s="710"/>
      <c r="H48" s="710"/>
      <c r="I48" s="710"/>
      <c r="J48" s="710"/>
      <c r="K48" s="710"/>
      <c r="L48" s="710"/>
      <c r="M48" s="710"/>
      <c r="N48" s="710"/>
      <c r="O48" s="710"/>
      <c r="P48" s="711"/>
      <c r="Q48" s="712"/>
      <c r="R48" s="713"/>
      <c r="S48" s="713"/>
      <c r="T48" s="713"/>
      <c r="U48" s="713"/>
      <c r="V48" s="713"/>
      <c r="W48" s="713"/>
      <c r="X48" s="713"/>
      <c r="Y48" s="713"/>
      <c r="Z48" s="713"/>
      <c r="AA48" s="713"/>
      <c r="AB48" s="713"/>
      <c r="AC48" s="713"/>
      <c r="AD48" s="713"/>
      <c r="AE48" s="714"/>
      <c r="AF48" s="715"/>
      <c r="AG48" s="716"/>
      <c r="AH48" s="716"/>
      <c r="AI48" s="716"/>
      <c r="AJ48" s="717"/>
      <c r="AK48" s="780"/>
      <c r="AL48" s="781"/>
      <c r="AM48" s="781"/>
      <c r="AN48" s="781"/>
      <c r="AO48" s="781"/>
      <c r="AP48" s="781"/>
      <c r="AQ48" s="781"/>
      <c r="AR48" s="781"/>
      <c r="AS48" s="781"/>
      <c r="AT48" s="781"/>
      <c r="AU48" s="781"/>
      <c r="AV48" s="781"/>
      <c r="AW48" s="781"/>
      <c r="AX48" s="781"/>
      <c r="AY48" s="781"/>
      <c r="AZ48" s="782"/>
      <c r="BA48" s="782"/>
      <c r="BB48" s="782"/>
      <c r="BC48" s="782"/>
      <c r="BD48" s="782"/>
      <c r="BE48" s="778"/>
      <c r="BF48" s="778"/>
      <c r="BG48" s="778"/>
      <c r="BH48" s="778"/>
      <c r="BI48" s="779"/>
      <c r="BJ48" s="187"/>
      <c r="BK48" s="187"/>
      <c r="BL48" s="187"/>
      <c r="BM48" s="187"/>
      <c r="BN48" s="187"/>
      <c r="BO48" s="196"/>
      <c r="BP48" s="196"/>
      <c r="BQ48" s="193">
        <v>42</v>
      </c>
      <c r="BR48" s="194"/>
      <c r="BS48" s="722"/>
      <c r="BT48" s="723"/>
      <c r="BU48" s="723"/>
      <c r="BV48" s="723"/>
      <c r="BW48" s="723"/>
      <c r="BX48" s="723"/>
      <c r="BY48" s="723"/>
      <c r="BZ48" s="723"/>
      <c r="CA48" s="723"/>
      <c r="CB48" s="723"/>
      <c r="CC48" s="723"/>
      <c r="CD48" s="723"/>
      <c r="CE48" s="723"/>
      <c r="CF48" s="723"/>
      <c r="CG48" s="724"/>
      <c r="CH48" s="733"/>
      <c r="CI48" s="734"/>
      <c r="CJ48" s="734"/>
      <c r="CK48" s="734"/>
      <c r="CL48" s="735"/>
      <c r="CM48" s="733"/>
      <c r="CN48" s="734"/>
      <c r="CO48" s="734"/>
      <c r="CP48" s="734"/>
      <c r="CQ48" s="735"/>
      <c r="CR48" s="733"/>
      <c r="CS48" s="734"/>
      <c r="CT48" s="734"/>
      <c r="CU48" s="734"/>
      <c r="CV48" s="735"/>
      <c r="CW48" s="733"/>
      <c r="CX48" s="734"/>
      <c r="CY48" s="734"/>
      <c r="CZ48" s="734"/>
      <c r="DA48" s="735"/>
      <c r="DB48" s="733"/>
      <c r="DC48" s="734"/>
      <c r="DD48" s="734"/>
      <c r="DE48" s="734"/>
      <c r="DF48" s="735"/>
      <c r="DG48" s="733"/>
      <c r="DH48" s="734"/>
      <c r="DI48" s="734"/>
      <c r="DJ48" s="734"/>
      <c r="DK48" s="735"/>
      <c r="DL48" s="733"/>
      <c r="DM48" s="734"/>
      <c r="DN48" s="734"/>
      <c r="DO48" s="734"/>
      <c r="DP48" s="735"/>
      <c r="DQ48" s="733"/>
      <c r="DR48" s="734"/>
      <c r="DS48" s="734"/>
      <c r="DT48" s="734"/>
      <c r="DU48" s="735"/>
      <c r="DV48" s="722"/>
      <c r="DW48" s="723"/>
      <c r="DX48" s="723"/>
      <c r="DY48" s="723"/>
      <c r="DZ48" s="736"/>
      <c r="EA48" s="184"/>
    </row>
    <row r="49" spans="1:131" ht="26.25" customHeight="1" x14ac:dyDescent="0.15">
      <c r="A49" s="193">
        <v>22</v>
      </c>
      <c r="B49" s="709"/>
      <c r="C49" s="710"/>
      <c r="D49" s="710"/>
      <c r="E49" s="710"/>
      <c r="F49" s="710"/>
      <c r="G49" s="710"/>
      <c r="H49" s="710"/>
      <c r="I49" s="710"/>
      <c r="J49" s="710"/>
      <c r="K49" s="710"/>
      <c r="L49" s="710"/>
      <c r="M49" s="710"/>
      <c r="N49" s="710"/>
      <c r="O49" s="710"/>
      <c r="P49" s="711"/>
      <c r="Q49" s="712"/>
      <c r="R49" s="713"/>
      <c r="S49" s="713"/>
      <c r="T49" s="713"/>
      <c r="U49" s="713"/>
      <c r="V49" s="713"/>
      <c r="W49" s="713"/>
      <c r="X49" s="713"/>
      <c r="Y49" s="713"/>
      <c r="Z49" s="713"/>
      <c r="AA49" s="713"/>
      <c r="AB49" s="713"/>
      <c r="AC49" s="713"/>
      <c r="AD49" s="713"/>
      <c r="AE49" s="714"/>
      <c r="AF49" s="715"/>
      <c r="AG49" s="716"/>
      <c r="AH49" s="716"/>
      <c r="AI49" s="716"/>
      <c r="AJ49" s="717"/>
      <c r="AK49" s="780"/>
      <c r="AL49" s="781"/>
      <c r="AM49" s="781"/>
      <c r="AN49" s="781"/>
      <c r="AO49" s="781"/>
      <c r="AP49" s="781"/>
      <c r="AQ49" s="781"/>
      <c r="AR49" s="781"/>
      <c r="AS49" s="781"/>
      <c r="AT49" s="781"/>
      <c r="AU49" s="781"/>
      <c r="AV49" s="781"/>
      <c r="AW49" s="781"/>
      <c r="AX49" s="781"/>
      <c r="AY49" s="781"/>
      <c r="AZ49" s="782"/>
      <c r="BA49" s="782"/>
      <c r="BB49" s="782"/>
      <c r="BC49" s="782"/>
      <c r="BD49" s="782"/>
      <c r="BE49" s="778"/>
      <c r="BF49" s="778"/>
      <c r="BG49" s="778"/>
      <c r="BH49" s="778"/>
      <c r="BI49" s="779"/>
      <c r="BJ49" s="187"/>
      <c r="BK49" s="187"/>
      <c r="BL49" s="187"/>
      <c r="BM49" s="187"/>
      <c r="BN49" s="187"/>
      <c r="BO49" s="196"/>
      <c r="BP49" s="196"/>
      <c r="BQ49" s="193">
        <v>43</v>
      </c>
      <c r="BR49" s="194"/>
      <c r="BS49" s="722"/>
      <c r="BT49" s="723"/>
      <c r="BU49" s="723"/>
      <c r="BV49" s="723"/>
      <c r="BW49" s="723"/>
      <c r="BX49" s="723"/>
      <c r="BY49" s="723"/>
      <c r="BZ49" s="723"/>
      <c r="CA49" s="723"/>
      <c r="CB49" s="723"/>
      <c r="CC49" s="723"/>
      <c r="CD49" s="723"/>
      <c r="CE49" s="723"/>
      <c r="CF49" s="723"/>
      <c r="CG49" s="724"/>
      <c r="CH49" s="733"/>
      <c r="CI49" s="734"/>
      <c r="CJ49" s="734"/>
      <c r="CK49" s="734"/>
      <c r="CL49" s="735"/>
      <c r="CM49" s="733"/>
      <c r="CN49" s="734"/>
      <c r="CO49" s="734"/>
      <c r="CP49" s="734"/>
      <c r="CQ49" s="735"/>
      <c r="CR49" s="733"/>
      <c r="CS49" s="734"/>
      <c r="CT49" s="734"/>
      <c r="CU49" s="734"/>
      <c r="CV49" s="735"/>
      <c r="CW49" s="733"/>
      <c r="CX49" s="734"/>
      <c r="CY49" s="734"/>
      <c r="CZ49" s="734"/>
      <c r="DA49" s="735"/>
      <c r="DB49" s="733"/>
      <c r="DC49" s="734"/>
      <c r="DD49" s="734"/>
      <c r="DE49" s="734"/>
      <c r="DF49" s="735"/>
      <c r="DG49" s="733"/>
      <c r="DH49" s="734"/>
      <c r="DI49" s="734"/>
      <c r="DJ49" s="734"/>
      <c r="DK49" s="735"/>
      <c r="DL49" s="733"/>
      <c r="DM49" s="734"/>
      <c r="DN49" s="734"/>
      <c r="DO49" s="734"/>
      <c r="DP49" s="735"/>
      <c r="DQ49" s="733"/>
      <c r="DR49" s="734"/>
      <c r="DS49" s="734"/>
      <c r="DT49" s="734"/>
      <c r="DU49" s="735"/>
      <c r="DV49" s="722"/>
      <c r="DW49" s="723"/>
      <c r="DX49" s="723"/>
      <c r="DY49" s="723"/>
      <c r="DZ49" s="736"/>
      <c r="EA49" s="184"/>
    </row>
    <row r="50" spans="1:131" ht="26.25" customHeight="1" x14ac:dyDescent="0.15">
      <c r="A50" s="193">
        <v>23</v>
      </c>
      <c r="B50" s="709"/>
      <c r="C50" s="710"/>
      <c r="D50" s="710"/>
      <c r="E50" s="710"/>
      <c r="F50" s="710"/>
      <c r="G50" s="710"/>
      <c r="H50" s="710"/>
      <c r="I50" s="710"/>
      <c r="J50" s="710"/>
      <c r="K50" s="710"/>
      <c r="L50" s="710"/>
      <c r="M50" s="710"/>
      <c r="N50" s="710"/>
      <c r="O50" s="710"/>
      <c r="P50" s="711"/>
      <c r="Q50" s="783"/>
      <c r="R50" s="784"/>
      <c r="S50" s="784"/>
      <c r="T50" s="784"/>
      <c r="U50" s="784"/>
      <c r="V50" s="784"/>
      <c r="W50" s="784"/>
      <c r="X50" s="784"/>
      <c r="Y50" s="784"/>
      <c r="Z50" s="784"/>
      <c r="AA50" s="784"/>
      <c r="AB50" s="784"/>
      <c r="AC50" s="784"/>
      <c r="AD50" s="784"/>
      <c r="AE50" s="785"/>
      <c r="AF50" s="715"/>
      <c r="AG50" s="716"/>
      <c r="AH50" s="716"/>
      <c r="AI50" s="716"/>
      <c r="AJ50" s="717"/>
      <c r="AK50" s="786"/>
      <c r="AL50" s="784"/>
      <c r="AM50" s="784"/>
      <c r="AN50" s="784"/>
      <c r="AO50" s="784"/>
      <c r="AP50" s="784"/>
      <c r="AQ50" s="784"/>
      <c r="AR50" s="784"/>
      <c r="AS50" s="784"/>
      <c r="AT50" s="784"/>
      <c r="AU50" s="784"/>
      <c r="AV50" s="784"/>
      <c r="AW50" s="784"/>
      <c r="AX50" s="784"/>
      <c r="AY50" s="784"/>
      <c r="AZ50" s="787"/>
      <c r="BA50" s="787"/>
      <c r="BB50" s="787"/>
      <c r="BC50" s="787"/>
      <c r="BD50" s="787"/>
      <c r="BE50" s="778"/>
      <c r="BF50" s="778"/>
      <c r="BG50" s="778"/>
      <c r="BH50" s="778"/>
      <c r="BI50" s="779"/>
      <c r="BJ50" s="187"/>
      <c r="BK50" s="187"/>
      <c r="BL50" s="187"/>
      <c r="BM50" s="187"/>
      <c r="BN50" s="187"/>
      <c r="BO50" s="196"/>
      <c r="BP50" s="196"/>
      <c r="BQ50" s="193">
        <v>44</v>
      </c>
      <c r="BR50" s="194"/>
      <c r="BS50" s="722"/>
      <c r="BT50" s="723"/>
      <c r="BU50" s="723"/>
      <c r="BV50" s="723"/>
      <c r="BW50" s="723"/>
      <c r="BX50" s="723"/>
      <c r="BY50" s="723"/>
      <c r="BZ50" s="723"/>
      <c r="CA50" s="723"/>
      <c r="CB50" s="723"/>
      <c r="CC50" s="723"/>
      <c r="CD50" s="723"/>
      <c r="CE50" s="723"/>
      <c r="CF50" s="723"/>
      <c r="CG50" s="724"/>
      <c r="CH50" s="733"/>
      <c r="CI50" s="734"/>
      <c r="CJ50" s="734"/>
      <c r="CK50" s="734"/>
      <c r="CL50" s="735"/>
      <c r="CM50" s="733"/>
      <c r="CN50" s="734"/>
      <c r="CO50" s="734"/>
      <c r="CP50" s="734"/>
      <c r="CQ50" s="735"/>
      <c r="CR50" s="733"/>
      <c r="CS50" s="734"/>
      <c r="CT50" s="734"/>
      <c r="CU50" s="734"/>
      <c r="CV50" s="735"/>
      <c r="CW50" s="733"/>
      <c r="CX50" s="734"/>
      <c r="CY50" s="734"/>
      <c r="CZ50" s="734"/>
      <c r="DA50" s="735"/>
      <c r="DB50" s="733"/>
      <c r="DC50" s="734"/>
      <c r="DD50" s="734"/>
      <c r="DE50" s="734"/>
      <c r="DF50" s="735"/>
      <c r="DG50" s="733"/>
      <c r="DH50" s="734"/>
      <c r="DI50" s="734"/>
      <c r="DJ50" s="734"/>
      <c r="DK50" s="735"/>
      <c r="DL50" s="733"/>
      <c r="DM50" s="734"/>
      <c r="DN50" s="734"/>
      <c r="DO50" s="734"/>
      <c r="DP50" s="735"/>
      <c r="DQ50" s="733"/>
      <c r="DR50" s="734"/>
      <c r="DS50" s="734"/>
      <c r="DT50" s="734"/>
      <c r="DU50" s="735"/>
      <c r="DV50" s="722"/>
      <c r="DW50" s="723"/>
      <c r="DX50" s="723"/>
      <c r="DY50" s="723"/>
      <c r="DZ50" s="736"/>
      <c r="EA50" s="184"/>
    </row>
    <row r="51" spans="1:131" ht="26.25" customHeight="1" x14ac:dyDescent="0.15">
      <c r="A51" s="193">
        <v>24</v>
      </c>
      <c r="B51" s="709"/>
      <c r="C51" s="710"/>
      <c r="D51" s="710"/>
      <c r="E51" s="710"/>
      <c r="F51" s="710"/>
      <c r="G51" s="710"/>
      <c r="H51" s="710"/>
      <c r="I51" s="710"/>
      <c r="J51" s="710"/>
      <c r="K51" s="710"/>
      <c r="L51" s="710"/>
      <c r="M51" s="710"/>
      <c r="N51" s="710"/>
      <c r="O51" s="710"/>
      <c r="P51" s="711"/>
      <c r="Q51" s="783"/>
      <c r="R51" s="784"/>
      <c r="S51" s="784"/>
      <c r="T51" s="784"/>
      <c r="U51" s="784"/>
      <c r="V51" s="784"/>
      <c r="W51" s="784"/>
      <c r="X51" s="784"/>
      <c r="Y51" s="784"/>
      <c r="Z51" s="784"/>
      <c r="AA51" s="784"/>
      <c r="AB51" s="784"/>
      <c r="AC51" s="784"/>
      <c r="AD51" s="784"/>
      <c r="AE51" s="785"/>
      <c r="AF51" s="715"/>
      <c r="AG51" s="716"/>
      <c r="AH51" s="716"/>
      <c r="AI51" s="716"/>
      <c r="AJ51" s="717"/>
      <c r="AK51" s="786"/>
      <c r="AL51" s="784"/>
      <c r="AM51" s="784"/>
      <c r="AN51" s="784"/>
      <c r="AO51" s="784"/>
      <c r="AP51" s="784"/>
      <c r="AQ51" s="784"/>
      <c r="AR51" s="784"/>
      <c r="AS51" s="784"/>
      <c r="AT51" s="784"/>
      <c r="AU51" s="784"/>
      <c r="AV51" s="784"/>
      <c r="AW51" s="784"/>
      <c r="AX51" s="784"/>
      <c r="AY51" s="784"/>
      <c r="AZ51" s="787"/>
      <c r="BA51" s="787"/>
      <c r="BB51" s="787"/>
      <c r="BC51" s="787"/>
      <c r="BD51" s="787"/>
      <c r="BE51" s="778"/>
      <c r="BF51" s="778"/>
      <c r="BG51" s="778"/>
      <c r="BH51" s="778"/>
      <c r="BI51" s="779"/>
      <c r="BJ51" s="187"/>
      <c r="BK51" s="187"/>
      <c r="BL51" s="187"/>
      <c r="BM51" s="187"/>
      <c r="BN51" s="187"/>
      <c r="BO51" s="196"/>
      <c r="BP51" s="196"/>
      <c r="BQ51" s="193">
        <v>45</v>
      </c>
      <c r="BR51" s="194"/>
      <c r="BS51" s="722"/>
      <c r="BT51" s="723"/>
      <c r="BU51" s="723"/>
      <c r="BV51" s="723"/>
      <c r="BW51" s="723"/>
      <c r="BX51" s="723"/>
      <c r="BY51" s="723"/>
      <c r="BZ51" s="723"/>
      <c r="CA51" s="723"/>
      <c r="CB51" s="723"/>
      <c r="CC51" s="723"/>
      <c r="CD51" s="723"/>
      <c r="CE51" s="723"/>
      <c r="CF51" s="723"/>
      <c r="CG51" s="724"/>
      <c r="CH51" s="733"/>
      <c r="CI51" s="734"/>
      <c r="CJ51" s="734"/>
      <c r="CK51" s="734"/>
      <c r="CL51" s="735"/>
      <c r="CM51" s="733"/>
      <c r="CN51" s="734"/>
      <c r="CO51" s="734"/>
      <c r="CP51" s="734"/>
      <c r="CQ51" s="735"/>
      <c r="CR51" s="733"/>
      <c r="CS51" s="734"/>
      <c r="CT51" s="734"/>
      <c r="CU51" s="734"/>
      <c r="CV51" s="735"/>
      <c r="CW51" s="733"/>
      <c r="CX51" s="734"/>
      <c r="CY51" s="734"/>
      <c r="CZ51" s="734"/>
      <c r="DA51" s="735"/>
      <c r="DB51" s="733"/>
      <c r="DC51" s="734"/>
      <c r="DD51" s="734"/>
      <c r="DE51" s="734"/>
      <c r="DF51" s="735"/>
      <c r="DG51" s="733"/>
      <c r="DH51" s="734"/>
      <c r="DI51" s="734"/>
      <c r="DJ51" s="734"/>
      <c r="DK51" s="735"/>
      <c r="DL51" s="733"/>
      <c r="DM51" s="734"/>
      <c r="DN51" s="734"/>
      <c r="DO51" s="734"/>
      <c r="DP51" s="735"/>
      <c r="DQ51" s="733"/>
      <c r="DR51" s="734"/>
      <c r="DS51" s="734"/>
      <c r="DT51" s="734"/>
      <c r="DU51" s="735"/>
      <c r="DV51" s="722"/>
      <c r="DW51" s="723"/>
      <c r="DX51" s="723"/>
      <c r="DY51" s="723"/>
      <c r="DZ51" s="736"/>
      <c r="EA51" s="184"/>
    </row>
    <row r="52" spans="1:131" ht="26.25" customHeight="1" x14ac:dyDescent="0.15">
      <c r="A52" s="193">
        <v>25</v>
      </c>
      <c r="B52" s="709"/>
      <c r="C52" s="710"/>
      <c r="D52" s="710"/>
      <c r="E52" s="710"/>
      <c r="F52" s="710"/>
      <c r="G52" s="710"/>
      <c r="H52" s="710"/>
      <c r="I52" s="710"/>
      <c r="J52" s="710"/>
      <c r="K52" s="710"/>
      <c r="L52" s="710"/>
      <c r="M52" s="710"/>
      <c r="N52" s="710"/>
      <c r="O52" s="710"/>
      <c r="P52" s="711"/>
      <c r="Q52" s="783"/>
      <c r="R52" s="784"/>
      <c r="S52" s="784"/>
      <c r="T52" s="784"/>
      <c r="U52" s="784"/>
      <c r="V52" s="784"/>
      <c r="W52" s="784"/>
      <c r="X52" s="784"/>
      <c r="Y52" s="784"/>
      <c r="Z52" s="784"/>
      <c r="AA52" s="784"/>
      <c r="AB52" s="784"/>
      <c r="AC52" s="784"/>
      <c r="AD52" s="784"/>
      <c r="AE52" s="785"/>
      <c r="AF52" s="715"/>
      <c r="AG52" s="716"/>
      <c r="AH52" s="716"/>
      <c r="AI52" s="716"/>
      <c r="AJ52" s="717"/>
      <c r="AK52" s="786"/>
      <c r="AL52" s="784"/>
      <c r="AM52" s="784"/>
      <c r="AN52" s="784"/>
      <c r="AO52" s="784"/>
      <c r="AP52" s="784"/>
      <c r="AQ52" s="784"/>
      <c r="AR52" s="784"/>
      <c r="AS52" s="784"/>
      <c r="AT52" s="784"/>
      <c r="AU52" s="784"/>
      <c r="AV52" s="784"/>
      <c r="AW52" s="784"/>
      <c r="AX52" s="784"/>
      <c r="AY52" s="784"/>
      <c r="AZ52" s="787"/>
      <c r="BA52" s="787"/>
      <c r="BB52" s="787"/>
      <c r="BC52" s="787"/>
      <c r="BD52" s="787"/>
      <c r="BE52" s="778"/>
      <c r="BF52" s="778"/>
      <c r="BG52" s="778"/>
      <c r="BH52" s="778"/>
      <c r="BI52" s="779"/>
      <c r="BJ52" s="187"/>
      <c r="BK52" s="187"/>
      <c r="BL52" s="187"/>
      <c r="BM52" s="187"/>
      <c r="BN52" s="187"/>
      <c r="BO52" s="196"/>
      <c r="BP52" s="196"/>
      <c r="BQ52" s="193">
        <v>46</v>
      </c>
      <c r="BR52" s="194"/>
      <c r="BS52" s="722"/>
      <c r="BT52" s="723"/>
      <c r="BU52" s="723"/>
      <c r="BV52" s="723"/>
      <c r="BW52" s="723"/>
      <c r="BX52" s="723"/>
      <c r="BY52" s="723"/>
      <c r="BZ52" s="723"/>
      <c r="CA52" s="723"/>
      <c r="CB52" s="723"/>
      <c r="CC52" s="723"/>
      <c r="CD52" s="723"/>
      <c r="CE52" s="723"/>
      <c r="CF52" s="723"/>
      <c r="CG52" s="724"/>
      <c r="CH52" s="733"/>
      <c r="CI52" s="734"/>
      <c r="CJ52" s="734"/>
      <c r="CK52" s="734"/>
      <c r="CL52" s="735"/>
      <c r="CM52" s="733"/>
      <c r="CN52" s="734"/>
      <c r="CO52" s="734"/>
      <c r="CP52" s="734"/>
      <c r="CQ52" s="735"/>
      <c r="CR52" s="733"/>
      <c r="CS52" s="734"/>
      <c r="CT52" s="734"/>
      <c r="CU52" s="734"/>
      <c r="CV52" s="735"/>
      <c r="CW52" s="733"/>
      <c r="CX52" s="734"/>
      <c r="CY52" s="734"/>
      <c r="CZ52" s="734"/>
      <c r="DA52" s="735"/>
      <c r="DB52" s="733"/>
      <c r="DC52" s="734"/>
      <c r="DD52" s="734"/>
      <c r="DE52" s="734"/>
      <c r="DF52" s="735"/>
      <c r="DG52" s="733"/>
      <c r="DH52" s="734"/>
      <c r="DI52" s="734"/>
      <c r="DJ52" s="734"/>
      <c r="DK52" s="735"/>
      <c r="DL52" s="733"/>
      <c r="DM52" s="734"/>
      <c r="DN52" s="734"/>
      <c r="DO52" s="734"/>
      <c r="DP52" s="735"/>
      <c r="DQ52" s="733"/>
      <c r="DR52" s="734"/>
      <c r="DS52" s="734"/>
      <c r="DT52" s="734"/>
      <c r="DU52" s="735"/>
      <c r="DV52" s="722"/>
      <c r="DW52" s="723"/>
      <c r="DX52" s="723"/>
      <c r="DY52" s="723"/>
      <c r="DZ52" s="736"/>
      <c r="EA52" s="184"/>
    </row>
    <row r="53" spans="1:131" ht="26.25" customHeight="1" x14ac:dyDescent="0.15">
      <c r="A53" s="193">
        <v>26</v>
      </c>
      <c r="B53" s="709"/>
      <c r="C53" s="710"/>
      <c r="D53" s="710"/>
      <c r="E53" s="710"/>
      <c r="F53" s="710"/>
      <c r="G53" s="710"/>
      <c r="H53" s="710"/>
      <c r="I53" s="710"/>
      <c r="J53" s="710"/>
      <c r="K53" s="710"/>
      <c r="L53" s="710"/>
      <c r="M53" s="710"/>
      <c r="N53" s="710"/>
      <c r="O53" s="710"/>
      <c r="P53" s="711"/>
      <c r="Q53" s="783"/>
      <c r="R53" s="784"/>
      <c r="S53" s="784"/>
      <c r="T53" s="784"/>
      <c r="U53" s="784"/>
      <c r="V53" s="784"/>
      <c r="W53" s="784"/>
      <c r="X53" s="784"/>
      <c r="Y53" s="784"/>
      <c r="Z53" s="784"/>
      <c r="AA53" s="784"/>
      <c r="AB53" s="784"/>
      <c r="AC53" s="784"/>
      <c r="AD53" s="784"/>
      <c r="AE53" s="785"/>
      <c r="AF53" s="715"/>
      <c r="AG53" s="716"/>
      <c r="AH53" s="716"/>
      <c r="AI53" s="716"/>
      <c r="AJ53" s="717"/>
      <c r="AK53" s="786"/>
      <c r="AL53" s="784"/>
      <c r="AM53" s="784"/>
      <c r="AN53" s="784"/>
      <c r="AO53" s="784"/>
      <c r="AP53" s="784"/>
      <c r="AQ53" s="784"/>
      <c r="AR53" s="784"/>
      <c r="AS53" s="784"/>
      <c r="AT53" s="784"/>
      <c r="AU53" s="784"/>
      <c r="AV53" s="784"/>
      <c r="AW53" s="784"/>
      <c r="AX53" s="784"/>
      <c r="AY53" s="784"/>
      <c r="AZ53" s="787"/>
      <c r="BA53" s="787"/>
      <c r="BB53" s="787"/>
      <c r="BC53" s="787"/>
      <c r="BD53" s="787"/>
      <c r="BE53" s="778"/>
      <c r="BF53" s="778"/>
      <c r="BG53" s="778"/>
      <c r="BH53" s="778"/>
      <c r="BI53" s="779"/>
      <c r="BJ53" s="187"/>
      <c r="BK53" s="187"/>
      <c r="BL53" s="187"/>
      <c r="BM53" s="187"/>
      <c r="BN53" s="187"/>
      <c r="BO53" s="196"/>
      <c r="BP53" s="196"/>
      <c r="BQ53" s="193">
        <v>47</v>
      </c>
      <c r="BR53" s="194"/>
      <c r="BS53" s="722"/>
      <c r="BT53" s="723"/>
      <c r="BU53" s="723"/>
      <c r="BV53" s="723"/>
      <c r="BW53" s="723"/>
      <c r="BX53" s="723"/>
      <c r="BY53" s="723"/>
      <c r="BZ53" s="723"/>
      <c r="CA53" s="723"/>
      <c r="CB53" s="723"/>
      <c r="CC53" s="723"/>
      <c r="CD53" s="723"/>
      <c r="CE53" s="723"/>
      <c r="CF53" s="723"/>
      <c r="CG53" s="724"/>
      <c r="CH53" s="733"/>
      <c r="CI53" s="734"/>
      <c r="CJ53" s="734"/>
      <c r="CK53" s="734"/>
      <c r="CL53" s="735"/>
      <c r="CM53" s="733"/>
      <c r="CN53" s="734"/>
      <c r="CO53" s="734"/>
      <c r="CP53" s="734"/>
      <c r="CQ53" s="735"/>
      <c r="CR53" s="733"/>
      <c r="CS53" s="734"/>
      <c r="CT53" s="734"/>
      <c r="CU53" s="734"/>
      <c r="CV53" s="735"/>
      <c r="CW53" s="733"/>
      <c r="CX53" s="734"/>
      <c r="CY53" s="734"/>
      <c r="CZ53" s="734"/>
      <c r="DA53" s="735"/>
      <c r="DB53" s="733"/>
      <c r="DC53" s="734"/>
      <c r="DD53" s="734"/>
      <c r="DE53" s="734"/>
      <c r="DF53" s="735"/>
      <c r="DG53" s="733"/>
      <c r="DH53" s="734"/>
      <c r="DI53" s="734"/>
      <c r="DJ53" s="734"/>
      <c r="DK53" s="735"/>
      <c r="DL53" s="733"/>
      <c r="DM53" s="734"/>
      <c r="DN53" s="734"/>
      <c r="DO53" s="734"/>
      <c r="DP53" s="735"/>
      <c r="DQ53" s="733"/>
      <c r="DR53" s="734"/>
      <c r="DS53" s="734"/>
      <c r="DT53" s="734"/>
      <c r="DU53" s="735"/>
      <c r="DV53" s="722"/>
      <c r="DW53" s="723"/>
      <c r="DX53" s="723"/>
      <c r="DY53" s="723"/>
      <c r="DZ53" s="736"/>
      <c r="EA53" s="184"/>
    </row>
    <row r="54" spans="1:131" ht="26.25" customHeight="1" x14ac:dyDescent="0.15">
      <c r="A54" s="193">
        <v>27</v>
      </c>
      <c r="B54" s="709"/>
      <c r="C54" s="710"/>
      <c r="D54" s="710"/>
      <c r="E54" s="710"/>
      <c r="F54" s="710"/>
      <c r="G54" s="710"/>
      <c r="H54" s="710"/>
      <c r="I54" s="710"/>
      <c r="J54" s="710"/>
      <c r="K54" s="710"/>
      <c r="L54" s="710"/>
      <c r="M54" s="710"/>
      <c r="N54" s="710"/>
      <c r="O54" s="710"/>
      <c r="P54" s="711"/>
      <c r="Q54" s="783"/>
      <c r="R54" s="784"/>
      <c r="S54" s="784"/>
      <c r="T54" s="784"/>
      <c r="U54" s="784"/>
      <c r="V54" s="784"/>
      <c r="W54" s="784"/>
      <c r="X54" s="784"/>
      <c r="Y54" s="784"/>
      <c r="Z54" s="784"/>
      <c r="AA54" s="784"/>
      <c r="AB54" s="784"/>
      <c r="AC54" s="784"/>
      <c r="AD54" s="784"/>
      <c r="AE54" s="785"/>
      <c r="AF54" s="715"/>
      <c r="AG54" s="716"/>
      <c r="AH54" s="716"/>
      <c r="AI54" s="716"/>
      <c r="AJ54" s="717"/>
      <c r="AK54" s="786"/>
      <c r="AL54" s="784"/>
      <c r="AM54" s="784"/>
      <c r="AN54" s="784"/>
      <c r="AO54" s="784"/>
      <c r="AP54" s="784"/>
      <c r="AQ54" s="784"/>
      <c r="AR54" s="784"/>
      <c r="AS54" s="784"/>
      <c r="AT54" s="784"/>
      <c r="AU54" s="784"/>
      <c r="AV54" s="784"/>
      <c r="AW54" s="784"/>
      <c r="AX54" s="784"/>
      <c r="AY54" s="784"/>
      <c r="AZ54" s="787"/>
      <c r="BA54" s="787"/>
      <c r="BB54" s="787"/>
      <c r="BC54" s="787"/>
      <c r="BD54" s="787"/>
      <c r="BE54" s="778"/>
      <c r="BF54" s="778"/>
      <c r="BG54" s="778"/>
      <c r="BH54" s="778"/>
      <c r="BI54" s="779"/>
      <c r="BJ54" s="187"/>
      <c r="BK54" s="187"/>
      <c r="BL54" s="187"/>
      <c r="BM54" s="187"/>
      <c r="BN54" s="187"/>
      <c r="BO54" s="196"/>
      <c r="BP54" s="196"/>
      <c r="BQ54" s="193">
        <v>48</v>
      </c>
      <c r="BR54" s="194"/>
      <c r="BS54" s="722"/>
      <c r="BT54" s="723"/>
      <c r="BU54" s="723"/>
      <c r="BV54" s="723"/>
      <c r="BW54" s="723"/>
      <c r="BX54" s="723"/>
      <c r="BY54" s="723"/>
      <c r="BZ54" s="723"/>
      <c r="CA54" s="723"/>
      <c r="CB54" s="723"/>
      <c r="CC54" s="723"/>
      <c r="CD54" s="723"/>
      <c r="CE54" s="723"/>
      <c r="CF54" s="723"/>
      <c r="CG54" s="724"/>
      <c r="CH54" s="733"/>
      <c r="CI54" s="734"/>
      <c r="CJ54" s="734"/>
      <c r="CK54" s="734"/>
      <c r="CL54" s="735"/>
      <c r="CM54" s="733"/>
      <c r="CN54" s="734"/>
      <c r="CO54" s="734"/>
      <c r="CP54" s="734"/>
      <c r="CQ54" s="735"/>
      <c r="CR54" s="733"/>
      <c r="CS54" s="734"/>
      <c r="CT54" s="734"/>
      <c r="CU54" s="734"/>
      <c r="CV54" s="735"/>
      <c r="CW54" s="733"/>
      <c r="CX54" s="734"/>
      <c r="CY54" s="734"/>
      <c r="CZ54" s="734"/>
      <c r="DA54" s="735"/>
      <c r="DB54" s="733"/>
      <c r="DC54" s="734"/>
      <c r="DD54" s="734"/>
      <c r="DE54" s="734"/>
      <c r="DF54" s="735"/>
      <c r="DG54" s="733"/>
      <c r="DH54" s="734"/>
      <c r="DI54" s="734"/>
      <c r="DJ54" s="734"/>
      <c r="DK54" s="735"/>
      <c r="DL54" s="733"/>
      <c r="DM54" s="734"/>
      <c r="DN54" s="734"/>
      <c r="DO54" s="734"/>
      <c r="DP54" s="735"/>
      <c r="DQ54" s="733"/>
      <c r="DR54" s="734"/>
      <c r="DS54" s="734"/>
      <c r="DT54" s="734"/>
      <c r="DU54" s="735"/>
      <c r="DV54" s="722"/>
      <c r="DW54" s="723"/>
      <c r="DX54" s="723"/>
      <c r="DY54" s="723"/>
      <c r="DZ54" s="736"/>
      <c r="EA54" s="184"/>
    </row>
    <row r="55" spans="1:131" ht="26.25" customHeight="1" x14ac:dyDescent="0.15">
      <c r="A55" s="193">
        <v>28</v>
      </c>
      <c r="B55" s="709"/>
      <c r="C55" s="710"/>
      <c r="D55" s="710"/>
      <c r="E55" s="710"/>
      <c r="F55" s="710"/>
      <c r="G55" s="710"/>
      <c r="H55" s="710"/>
      <c r="I55" s="710"/>
      <c r="J55" s="710"/>
      <c r="K55" s="710"/>
      <c r="L55" s="710"/>
      <c r="M55" s="710"/>
      <c r="N55" s="710"/>
      <c r="O55" s="710"/>
      <c r="P55" s="711"/>
      <c r="Q55" s="783"/>
      <c r="R55" s="784"/>
      <c r="S55" s="784"/>
      <c r="T55" s="784"/>
      <c r="U55" s="784"/>
      <c r="V55" s="784"/>
      <c r="W55" s="784"/>
      <c r="X55" s="784"/>
      <c r="Y55" s="784"/>
      <c r="Z55" s="784"/>
      <c r="AA55" s="784"/>
      <c r="AB55" s="784"/>
      <c r="AC55" s="784"/>
      <c r="AD55" s="784"/>
      <c r="AE55" s="785"/>
      <c r="AF55" s="715"/>
      <c r="AG55" s="716"/>
      <c r="AH55" s="716"/>
      <c r="AI55" s="716"/>
      <c r="AJ55" s="717"/>
      <c r="AK55" s="786"/>
      <c r="AL55" s="784"/>
      <c r="AM55" s="784"/>
      <c r="AN55" s="784"/>
      <c r="AO55" s="784"/>
      <c r="AP55" s="784"/>
      <c r="AQ55" s="784"/>
      <c r="AR55" s="784"/>
      <c r="AS55" s="784"/>
      <c r="AT55" s="784"/>
      <c r="AU55" s="784"/>
      <c r="AV55" s="784"/>
      <c r="AW55" s="784"/>
      <c r="AX55" s="784"/>
      <c r="AY55" s="784"/>
      <c r="AZ55" s="787"/>
      <c r="BA55" s="787"/>
      <c r="BB55" s="787"/>
      <c r="BC55" s="787"/>
      <c r="BD55" s="787"/>
      <c r="BE55" s="778"/>
      <c r="BF55" s="778"/>
      <c r="BG55" s="778"/>
      <c r="BH55" s="778"/>
      <c r="BI55" s="779"/>
      <c r="BJ55" s="187"/>
      <c r="BK55" s="187"/>
      <c r="BL55" s="187"/>
      <c r="BM55" s="187"/>
      <c r="BN55" s="187"/>
      <c r="BO55" s="196"/>
      <c r="BP55" s="196"/>
      <c r="BQ55" s="193">
        <v>49</v>
      </c>
      <c r="BR55" s="194"/>
      <c r="BS55" s="722"/>
      <c r="BT55" s="723"/>
      <c r="BU55" s="723"/>
      <c r="BV55" s="723"/>
      <c r="BW55" s="723"/>
      <c r="BX55" s="723"/>
      <c r="BY55" s="723"/>
      <c r="BZ55" s="723"/>
      <c r="CA55" s="723"/>
      <c r="CB55" s="723"/>
      <c r="CC55" s="723"/>
      <c r="CD55" s="723"/>
      <c r="CE55" s="723"/>
      <c r="CF55" s="723"/>
      <c r="CG55" s="724"/>
      <c r="CH55" s="733"/>
      <c r="CI55" s="734"/>
      <c r="CJ55" s="734"/>
      <c r="CK55" s="734"/>
      <c r="CL55" s="735"/>
      <c r="CM55" s="733"/>
      <c r="CN55" s="734"/>
      <c r="CO55" s="734"/>
      <c r="CP55" s="734"/>
      <c r="CQ55" s="735"/>
      <c r="CR55" s="733"/>
      <c r="CS55" s="734"/>
      <c r="CT55" s="734"/>
      <c r="CU55" s="734"/>
      <c r="CV55" s="735"/>
      <c r="CW55" s="733"/>
      <c r="CX55" s="734"/>
      <c r="CY55" s="734"/>
      <c r="CZ55" s="734"/>
      <c r="DA55" s="735"/>
      <c r="DB55" s="733"/>
      <c r="DC55" s="734"/>
      <c r="DD55" s="734"/>
      <c r="DE55" s="734"/>
      <c r="DF55" s="735"/>
      <c r="DG55" s="733"/>
      <c r="DH55" s="734"/>
      <c r="DI55" s="734"/>
      <c r="DJ55" s="734"/>
      <c r="DK55" s="735"/>
      <c r="DL55" s="733"/>
      <c r="DM55" s="734"/>
      <c r="DN55" s="734"/>
      <c r="DO55" s="734"/>
      <c r="DP55" s="735"/>
      <c r="DQ55" s="733"/>
      <c r="DR55" s="734"/>
      <c r="DS55" s="734"/>
      <c r="DT55" s="734"/>
      <c r="DU55" s="735"/>
      <c r="DV55" s="722"/>
      <c r="DW55" s="723"/>
      <c r="DX55" s="723"/>
      <c r="DY55" s="723"/>
      <c r="DZ55" s="736"/>
      <c r="EA55" s="184"/>
    </row>
    <row r="56" spans="1:131" ht="26.25" customHeight="1" x14ac:dyDescent="0.15">
      <c r="A56" s="193">
        <v>29</v>
      </c>
      <c r="B56" s="709"/>
      <c r="C56" s="710"/>
      <c r="D56" s="710"/>
      <c r="E56" s="710"/>
      <c r="F56" s="710"/>
      <c r="G56" s="710"/>
      <c r="H56" s="710"/>
      <c r="I56" s="710"/>
      <c r="J56" s="710"/>
      <c r="K56" s="710"/>
      <c r="L56" s="710"/>
      <c r="M56" s="710"/>
      <c r="N56" s="710"/>
      <c r="O56" s="710"/>
      <c r="P56" s="711"/>
      <c r="Q56" s="783"/>
      <c r="R56" s="784"/>
      <c r="S56" s="784"/>
      <c r="T56" s="784"/>
      <c r="U56" s="784"/>
      <c r="V56" s="784"/>
      <c r="W56" s="784"/>
      <c r="X56" s="784"/>
      <c r="Y56" s="784"/>
      <c r="Z56" s="784"/>
      <c r="AA56" s="784"/>
      <c r="AB56" s="784"/>
      <c r="AC56" s="784"/>
      <c r="AD56" s="784"/>
      <c r="AE56" s="785"/>
      <c r="AF56" s="715"/>
      <c r="AG56" s="716"/>
      <c r="AH56" s="716"/>
      <c r="AI56" s="716"/>
      <c r="AJ56" s="717"/>
      <c r="AK56" s="786"/>
      <c r="AL56" s="784"/>
      <c r="AM56" s="784"/>
      <c r="AN56" s="784"/>
      <c r="AO56" s="784"/>
      <c r="AP56" s="784"/>
      <c r="AQ56" s="784"/>
      <c r="AR56" s="784"/>
      <c r="AS56" s="784"/>
      <c r="AT56" s="784"/>
      <c r="AU56" s="784"/>
      <c r="AV56" s="784"/>
      <c r="AW56" s="784"/>
      <c r="AX56" s="784"/>
      <c r="AY56" s="784"/>
      <c r="AZ56" s="787"/>
      <c r="BA56" s="787"/>
      <c r="BB56" s="787"/>
      <c r="BC56" s="787"/>
      <c r="BD56" s="787"/>
      <c r="BE56" s="778"/>
      <c r="BF56" s="778"/>
      <c r="BG56" s="778"/>
      <c r="BH56" s="778"/>
      <c r="BI56" s="779"/>
      <c r="BJ56" s="187"/>
      <c r="BK56" s="187"/>
      <c r="BL56" s="187"/>
      <c r="BM56" s="187"/>
      <c r="BN56" s="187"/>
      <c r="BO56" s="196"/>
      <c r="BP56" s="196"/>
      <c r="BQ56" s="193">
        <v>50</v>
      </c>
      <c r="BR56" s="194"/>
      <c r="BS56" s="722"/>
      <c r="BT56" s="723"/>
      <c r="BU56" s="723"/>
      <c r="BV56" s="723"/>
      <c r="BW56" s="723"/>
      <c r="BX56" s="723"/>
      <c r="BY56" s="723"/>
      <c r="BZ56" s="723"/>
      <c r="CA56" s="723"/>
      <c r="CB56" s="723"/>
      <c r="CC56" s="723"/>
      <c r="CD56" s="723"/>
      <c r="CE56" s="723"/>
      <c r="CF56" s="723"/>
      <c r="CG56" s="724"/>
      <c r="CH56" s="733"/>
      <c r="CI56" s="734"/>
      <c r="CJ56" s="734"/>
      <c r="CK56" s="734"/>
      <c r="CL56" s="735"/>
      <c r="CM56" s="733"/>
      <c r="CN56" s="734"/>
      <c r="CO56" s="734"/>
      <c r="CP56" s="734"/>
      <c r="CQ56" s="735"/>
      <c r="CR56" s="733"/>
      <c r="CS56" s="734"/>
      <c r="CT56" s="734"/>
      <c r="CU56" s="734"/>
      <c r="CV56" s="735"/>
      <c r="CW56" s="733"/>
      <c r="CX56" s="734"/>
      <c r="CY56" s="734"/>
      <c r="CZ56" s="734"/>
      <c r="DA56" s="735"/>
      <c r="DB56" s="733"/>
      <c r="DC56" s="734"/>
      <c r="DD56" s="734"/>
      <c r="DE56" s="734"/>
      <c r="DF56" s="735"/>
      <c r="DG56" s="733"/>
      <c r="DH56" s="734"/>
      <c r="DI56" s="734"/>
      <c r="DJ56" s="734"/>
      <c r="DK56" s="735"/>
      <c r="DL56" s="733"/>
      <c r="DM56" s="734"/>
      <c r="DN56" s="734"/>
      <c r="DO56" s="734"/>
      <c r="DP56" s="735"/>
      <c r="DQ56" s="733"/>
      <c r="DR56" s="734"/>
      <c r="DS56" s="734"/>
      <c r="DT56" s="734"/>
      <c r="DU56" s="735"/>
      <c r="DV56" s="722"/>
      <c r="DW56" s="723"/>
      <c r="DX56" s="723"/>
      <c r="DY56" s="723"/>
      <c r="DZ56" s="736"/>
      <c r="EA56" s="184"/>
    </row>
    <row r="57" spans="1:131" ht="26.25" customHeight="1" x14ac:dyDescent="0.15">
      <c r="A57" s="193">
        <v>30</v>
      </c>
      <c r="B57" s="709"/>
      <c r="C57" s="710"/>
      <c r="D57" s="710"/>
      <c r="E57" s="710"/>
      <c r="F57" s="710"/>
      <c r="G57" s="710"/>
      <c r="H57" s="710"/>
      <c r="I57" s="710"/>
      <c r="J57" s="710"/>
      <c r="K57" s="710"/>
      <c r="L57" s="710"/>
      <c r="M57" s="710"/>
      <c r="N57" s="710"/>
      <c r="O57" s="710"/>
      <c r="P57" s="711"/>
      <c r="Q57" s="783"/>
      <c r="R57" s="784"/>
      <c r="S57" s="784"/>
      <c r="T57" s="784"/>
      <c r="U57" s="784"/>
      <c r="V57" s="784"/>
      <c r="W57" s="784"/>
      <c r="X57" s="784"/>
      <c r="Y57" s="784"/>
      <c r="Z57" s="784"/>
      <c r="AA57" s="784"/>
      <c r="AB57" s="784"/>
      <c r="AC57" s="784"/>
      <c r="AD57" s="784"/>
      <c r="AE57" s="785"/>
      <c r="AF57" s="715"/>
      <c r="AG57" s="716"/>
      <c r="AH57" s="716"/>
      <c r="AI57" s="716"/>
      <c r="AJ57" s="717"/>
      <c r="AK57" s="786"/>
      <c r="AL57" s="784"/>
      <c r="AM57" s="784"/>
      <c r="AN57" s="784"/>
      <c r="AO57" s="784"/>
      <c r="AP57" s="784"/>
      <c r="AQ57" s="784"/>
      <c r="AR57" s="784"/>
      <c r="AS57" s="784"/>
      <c r="AT57" s="784"/>
      <c r="AU57" s="784"/>
      <c r="AV57" s="784"/>
      <c r="AW57" s="784"/>
      <c r="AX57" s="784"/>
      <c r="AY57" s="784"/>
      <c r="AZ57" s="787"/>
      <c r="BA57" s="787"/>
      <c r="BB57" s="787"/>
      <c r="BC57" s="787"/>
      <c r="BD57" s="787"/>
      <c r="BE57" s="778"/>
      <c r="BF57" s="778"/>
      <c r="BG57" s="778"/>
      <c r="BH57" s="778"/>
      <c r="BI57" s="779"/>
      <c r="BJ57" s="187"/>
      <c r="BK57" s="187"/>
      <c r="BL57" s="187"/>
      <c r="BM57" s="187"/>
      <c r="BN57" s="187"/>
      <c r="BO57" s="196"/>
      <c r="BP57" s="196"/>
      <c r="BQ57" s="193">
        <v>51</v>
      </c>
      <c r="BR57" s="194"/>
      <c r="BS57" s="722"/>
      <c r="BT57" s="723"/>
      <c r="BU57" s="723"/>
      <c r="BV57" s="723"/>
      <c r="BW57" s="723"/>
      <c r="BX57" s="723"/>
      <c r="BY57" s="723"/>
      <c r="BZ57" s="723"/>
      <c r="CA57" s="723"/>
      <c r="CB57" s="723"/>
      <c r="CC57" s="723"/>
      <c r="CD57" s="723"/>
      <c r="CE57" s="723"/>
      <c r="CF57" s="723"/>
      <c r="CG57" s="724"/>
      <c r="CH57" s="733"/>
      <c r="CI57" s="734"/>
      <c r="CJ57" s="734"/>
      <c r="CK57" s="734"/>
      <c r="CL57" s="735"/>
      <c r="CM57" s="733"/>
      <c r="CN57" s="734"/>
      <c r="CO57" s="734"/>
      <c r="CP57" s="734"/>
      <c r="CQ57" s="735"/>
      <c r="CR57" s="733"/>
      <c r="CS57" s="734"/>
      <c r="CT57" s="734"/>
      <c r="CU57" s="734"/>
      <c r="CV57" s="735"/>
      <c r="CW57" s="733"/>
      <c r="CX57" s="734"/>
      <c r="CY57" s="734"/>
      <c r="CZ57" s="734"/>
      <c r="DA57" s="735"/>
      <c r="DB57" s="733"/>
      <c r="DC57" s="734"/>
      <c r="DD57" s="734"/>
      <c r="DE57" s="734"/>
      <c r="DF57" s="735"/>
      <c r="DG57" s="733"/>
      <c r="DH57" s="734"/>
      <c r="DI57" s="734"/>
      <c r="DJ57" s="734"/>
      <c r="DK57" s="735"/>
      <c r="DL57" s="733"/>
      <c r="DM57" s="734"/>
      <c r="DN57" s="734"/>
      <c r="DO57" s="734"/>
      <c r="DP57" s="735"/>
      <c r="DQ57" s="733"/>
      <c r="DR57" s="734"/>
      <c r="DS57" s="734"/>
      <c r="DT57" s="734"/>
      <c r="DU57" s="735"/>
      <c r="DV57" s="722"/>
      <c r="DW57" s="723"/>
      <c r="DX57" s="723"/>
      <c r="DY57" s="723"/>
      <c r="DZ57" s="736"/>
      <c r="EA57" s="184"/>
    </row>
    <row r="58" spans="1:131" ht="26.25" customHeight="1" x14ac:dyDescent="0.15">
      <c r="A58" s="193">
        <v>31</v>
      </c>
      <c r="B58" s="709"/>
      <c r="C58" s="710"/>
      <c r="D58" s="710"/>
      <c r="E58" s="710"/>
      <c r="F58" s="710"/>
      <c r="G58" s="710"/>
      <c r="H58" s="710"/>
      <c r="I58" s="710"/>
      <c r="J58" s="710"/>
      <c r="K58" s="710"/>
      <c r="L58" s="710"/>
      <c r="M58" s="710"/>
      <c r="N58" s="710"/>
      <c r="O58" s="710"/>
      <c r="P58" s="711"/>
      <c r="Q58" s="783"/>
      <c r="R58" s="784"/>
      <c r="S58" s="784"/>
      <c r="T58" s="784"/>
      <c r="U58" s="784"/>
      <c r="V58" s="784"/>
      <c r="W58" s="784"/>
      <c r="X58" s="784"/>
      <c r="Y58" s="784"/>
      <c r="Z58" s="784"/>
      <c r="AA58" s="784"/>
      <c r="AB58" s="784"/>
      <c r="AC58" s="784"/>
      <c r="AD58" s="784"/>
      <c r="AE58" s="785"/>
      <c r="AF58" s="715"/>
      <c r="AG58" s="716"/>
      <c r="AH58" s="716"/>
      <c r="AI58" s="716"/>
      <c r="AJ58" s="717"/>
      <c r="AK58" s="786"/>
      <c r="AL58" s="784"/>
      <c r="AM58" s="784"/>
      <c r="AN58" s="784"/>
      <c r="AO58" s="784"/>
      <c r="AP58" s="784"/>
      <c r="AQ58" s="784"/>
      <c r="AR58" s="784"/>
      <c r="AS58" s="784"/>
      <c r="AT58" s="784"/>
      <c r="AU58" s="784"/>
      <c r="AV58" s="784"/>
      <c r="AW58" s="784"/>
      <c r="AX58" s="784"/>
      <c r="AY58" s="784"/>
      <c r="AZ58" s="787"/>
      <c r="BA58" s="787"/>
      <c r="BB58" s="787"/>
      <c r="BC58" s="787"/>
      <c r="BD58" s="787"/>
      <c r="BE58" s="778"/>
      <c r="BF58" s="778"/>
      <c r="BG58" s="778"/>
      <c r="BH58" s="778"/>
      <c r="BI58" s="779"/>
      <c r="BJ58" s="187"/>
      <c r="BK58" s="187"/>
      <c r="BL58" s="187"/>
      <c r="BM58" s="187"/>
      <c r="BN58" s="187"/>
      <c r="BO58" s="196"/>
      <c r="BP58" s="196"/>
      <c r="BQ58" s="193">
        <v>52</v>
      </c>
      <c r="BR58" s="194"/>
      <c r="BS58" s="722"/>
      <c r="BT58" s="723"/>
      <c r="BU58" s="723"/>
      <c r="BV58" s="723"/>
      <c r="BW58" s="723"/>
      <c r="BX58" s="723"/>
      <c r="BY58" s="723"/>
      <c r="BZ58" s="723"/>
      <c r="CA58" s="723"/>
      <c r="CB58" s="723"/>
      <c r="CC58" s="723"/>
      <c r="CD58" s="723"/>
      <c r="CE58" s="723"/>
      <c r="CF58" s="723"/>
      <c r="CG58" s="724"/>
      <c r="CH58" s="733"/>
      <c r="CI58" s="734"/>
      <c r="CJ58" s="734"/>
      <c r="CK58" s="734"/>
      <c r="CL58" s="735"/>
      <c r="CM58" s="733"/>
      <c r="CN58" s="734"/>
      <c r="CO58" s="734"/>
      <c r="CP58" s="734"/>
      <c r="CQ58" s="735"/>
      <c r="CR58" s="733"/>
      <c r="CS58" s="734"/>
      <c r="CT58" s="734"/>
      <c r="CU58" s="734"/>
      <c r="CV58" s="735"/>
      <c r="CW58" s="733"/>
      <c r="CX58" s="734"/>
      <c r="CY58" s="734"/>
      <c r="CZ58" s="734"/>
      <c r="DA58" s="735"/>
      <c r="DB58" s="733"/>
      <c r="DC58" s="734"/>
      <c r="DD58" s="734"/>
      <c r="DE58" s="734"/>
      <c r="DF58" s="735"/>
      <c r="DG58" s="733"/>
      <c r="DH58" s="734"/>
      <c r="DI58" s="734"/>
      <c r="DJ58" s="734"/>
      <c r="DK58" s="735"/>
      <c r="DL58" s="733"/>
      <c r="DM58" s="734"/>
      <c r="DN58" s="734"/>
      <c r="DO58" s="734"/>
      <c r="DP58" s="735"/>
      <c r="DQ58" s="733"/>
      <c r="DR58" s="734"/>
      <c r="DS58" s="734"/>
      <c r="DT58" s="734"/>
      <c r="DU58" s="735"/>
      <c r="DV58" s="722"/>
      <c r="DW58" s="723"/>
      <c r="DX58" s="723"/>
      <c r="DY58" s="723"/>
      <c r="DZ58" s="736"/>
      <c r="EA58" s="184"/>
    </row>
    <row r="59" spans="1:131" ht="26.25" customHeight="1" x14ac:dyDescent="0.15">
      <c r="A59" s="193">
        <v>32</v>
      </c>
      <c r="B59" s="709"/>
      <c r="C59" s="710"/>
      <c r="D59" s="710"/>
      <c r="E59" s="710"/>
      <c r="F59" s="710"/>
      <c r="G59" s="710"/>
      <c r="H59" s="710"/>
      <c r="I59" s="710"/>
      <c r="J59" s="710"/>
      <c r="K59" s="710"/>
      <c r="L59" s="710"/>
      <c r="M59" s="710"/>
      <c r="N59" s="710"/>
      <c r="O59" s="710"/>
      <c r="P59" s="711"/>
      <c r="Q59" s="783"/>
      <c r="R59" s="784"/>
      <c r="S59" s="784"/>
      <c r="T59" s="784"/>
      <c r="U59" s="784"/>
      <c r="V59" s="784"/>
      <c r="W59" s="784"/>
      <c r="X59" s="784"/>
      <c r="Y59" s="784"/>
      <c r="Z59" s="784"/>
      <c r="AA59" s="784"/>
      <c r="AB59" s="784"/>
      <c r="AC59" s="784"/>
      <c r="AD59" s="784"/>
      <c r="AE59" s="785"/>
      <c r="AF59" s="715"/>
      <c r="AG59" s="716"/>
      <c r="AH59" s="716"/>
      <c r="AI59" s="716"/>
      <c r="AJ59" s="717"/>
      <c r="AK59" s="786"/>
      <c r="AL59" s="784"/>
      <c r="AM59" s="784"/>
      <c r="AN59" s="784"/>
      <c r="AO59" s="784"/>
      <c r="AP59" s="784"/>
      <c r="AQ59" s="784"/>
      <c r="AR59" s="784"/>
      <c r="AS59" s="784"/>
      <c r="AT59" s="784"/>
      <c r="AU59" s="784"/>
      <c r="AV59" s="784"/>
      <c r="AW59" s="784"/>
      <c r="AX59" s="784"/>
      <c r="AY59" s="784"/>
      <c r="AZ59" s="787"/>
      <c r="BA59" s="787"/>
      <c r="BB59" s="787"/>
      <c r="BC59" s="787"/>
      <c r="BD59" s="787"/>
      <c r="BE59" s="778"/>
      <c r="BF59" s="778"/>
      <c r="BG59" s="778"/>
      <c r="BH59" s="778"/>
      <c r="BI59" s="779"/>
      <c r="BJ59" s="187"/>
      <c r="BK59" s="187"/>
      <c r="BL59" s="187"/>
      <c r="BM59" s="187"/>
      <c r="BN59" s="187"/>
      <c r="BO59" s="196"/>
      <c r="BP59" s="196"/>
      <c r="BQ59" s="193">
        <v>53</v>
      </c>
      <c r="BR59" s="194"/>
      <c r="BS59" s="722"/>
      <c r="BT59" s="723"/>
      <c r="BU59" s="723"/>
      <c r="BV59" s="723"/>
      <c r="BW59" s="723"/>
      <c r="BX59" s="723"/>
      <c r="BY59" s="723"/>
      <c r="BZ59" s="723"/>
      <c r="CA59" s="723"/>
      <c r="CB59" s="723"/>
      <c r="CC59" s="723"/>
      <c r="CD59" s="723"/>
      <c r="CE59" s="723"/>
      <c r="CF59" s="723"/>
      <c r="CG59" s="724"/>
      <c r="CH59" s="733"/>
      <c r="CI59" s="734"/>
      <c r="CJ59" s="734"/>
      <c r="CK59" s="734"/>
      <c r="CL59" s="735"/>
      <c r="CM59" s="733"/>
      <c r="CN59" s="734"/>
      <c r="CO59" s="734"/>
      <c r="CP59" s="734"/>
      <c r="CQ59" s="735"/>
      <c r="CR59" s="733"/>
      <c r="CS59" s="734"/>
      <c r="CT59" s="734"/>
      <c r="CU59" s="734"/>
      <c r="CV59" s="735"/>
      <c r="CW59" s="733"/>
      <c r="CX59" s="734"/>
      <c r="CY59" s="734"/>
      <c r="CZ59" s="734"/>
      <c r="DA59" s="735"/>
      <c r="DB59" s="733"/>
      <c r="DC59" s="734"/>
      <c r="DD59" s="734"/>
      <c r="DE59" s="734"/>
      <c r="DF59" s="735"/>
      <c r="DG59" s="733"/>
      <c r="DH59" s="734"/>
      <c r="DI59" s="734"/>
      <c r="DJ59" s="734"/>
      <c r="DK59" s="735"/>
      <c r="DL59" s="733"/>
      <c r="DM59" s="734"/>
      <c r="DN59" s="734"/>
      <c r="DO59" s="734"/>
      <c r="DP59" s="735"/>
      <c r="DQ59" s="733"/>
      <c r="DR59" s="734"/>
      <c r="DS59" s="734"/>
      <c r="DT59" s="734"/>
      <c r="DU59" s="735"/>
      <c r="DV59" s="722"/>
      <c r="DW59" s="723"/>
      <c r="DX59" s="723"/>
      <c r="DY59" s="723"/>
      <c r="DZ59" s="736"/>
      <c r="EA59" s="184"/>
    </row>
    <row r="60" spans="1:131" ht="26.25" customHeight="1" x14ac:dyDescent="0.15">
      <c r="A60" s="193">
        <v>33</v>
      </c>
      <c r="B60" s="709"/>
      <c r="C60" s="710"/>
      <c r="D60" s="710"/>
      <c r="E60" s="710"/>
      <c r="F60" s="710"/>
      <c r="G60" s="710"/>
      <c r="H60" s="710"/>
      <c r="I60" s="710"/>
      <c r="J60" s="710"/>
      <c r="K60" s="710"/>
      <c r="L60" s="710"/>
      <c r="M60" s="710"/>
      <c r="N60" s="710"/>
      <c r="O60" s="710"/>
      <c r="P60" s="711"/>
      <c r="Q60" s="783"/>
      <c r="R60" s="784"/>
      <c r="S60" s="784"/>
      <c r="T60" s="784"/>
      <c r="U60" s="784"/>
      <c r="V60" s="784"/>
      <c r="W60" s="784"/>
      <c r="X60" s="784"/>
      <c r="Y60" s="784"/>
      <c r="Z60" s="784"/>
      <c r="AA60" s="784"/>
      <c r="AB60" s="784"/>
      <c r="AC60" s="784"/>
      <c r="AD60" s="784"/>
      <c r="AE60" s="785"/>
      <c r="AF60" s="715"/>
      <c r="AG60" s="716"/>
      <c r="AH60" s="716"/>
      <c r="AI60" s="716"/>
      <c r="AJ60" s="717"/>
      <c r="AK60" s="786"/>
      <c r="AL60" s="784"/>
      <c r="AM60" s="784"/>
      <c r="AN60" s="784"/>
      <c r="AO60" s="784"/>
      <c r="AP60" s="784"/>
      <c r="AQ60" s="784"/>
      <c r="AR60" s="784"/>
      <c r="AS60" s="784"/>
      <c r="AT60" s="784"/>
      <c r="AU60" s="784"/>
      <c r="AV60" s="784"/>
      <c r="AW60" s="784"/>
      <c r="AX60" s="784"/>
      <c r="AY60" s="784"/>
      <c r="AZ60" s="787"/>
      <c r="BA60" s="787"/>
      <c r="BB60" s="787"/>
      <c r="BC60" s="787"/>
      <c r="BD60" s="787"/>
      <c r="BE60" s="778"/>
      <c r="BF60" s="778"/>
      <c r="BG60" s="778"/>
      <c r="BH60" s="778"/>
      <c r="BI60" s="779"/>
      <c r="BJ60" s="187"/>
      <c r="BK60" s="187"/>
      <c r="BL60" s="187"/>
      <c r="BM60" s="187"/>
      <c r="BN60" s="187"/>
      <c r="BO60" s="196"/>
      <c r="BP60" s="196"/>
      <c r="BQ60" s="193">
        <v>54</v>
      </c>
      <c r="BR60" s="194"/>
      <c r="BS60" s="722"/>
      <c r="BT60" s="723"/>
      <c r="BU60" s="723"/>
      <c r="BV60" s="723"/>
      <c r="BW60" s="723"/>
      <c r="BX60" s="723"/>
      <c r="BY60" s="723"/>
      <c r="BZ60" s="723"/>
      <c r="CA60" s="723"/>
      <c r="CB60" s="723"/>
      <c r="CC60" s="723"/>
      <c r="CD60" s="723"/>
      <c r="CE60" s="723"/>
      <c r="CF60" s="723"/>
      <c r="CG60" s="724"/>
      <c r="CH60" s="733"/>
      <c r="CI60" s="734"/>
      <c r="CJ60" s="734"/>
      <c r="CK60" s="734"/>
      <c r="CL60" s="735"/>
      <c r="CM60" s="733"/>
      <c r="CN60" s="734"/>
      <c r="CO60" s="734"/>
      <c r="CP60" s="734"/>
      <c r="CQ60" s="735"/>
      <c r="CR60" s="733"/>
      <c r="CS60" s="734"/>
      <c r="CT60" s="734"/>
      <c r="CU60" s="734"/>
      <c r="CV60" s="735"/>
      <c r="CW60" s="733"/>
      <c r="CX60" s="734"/>
      <c r="CY60" s="734"/>
      <c r="CZ60" s="734"/>
      <c r="DA60" s="735"/>
      <c r="DB60" s="733"/>
      <c r="DC60" s="734"/>
      <c r="DD60" s="734"/>
      <c r="DE60" s="734"/>
      <c r="DF60" s="735"/>
      <c r="DG60" s="733"/>
      <c r="DH60" s="734"/>
      <c r="DI60" s="734"/>
      <c r="DJ60" s="734"/>
      <c r="DK60" s="735"/>
      <c r="DL60" s="733"/>
      <c r="DM60" s="734"/>
      <c r="DN60" s="734"/>
      <c r="DO60" s="734"/>
      <c r="DP60" s="735"/>
      <c r="DQ60" s="733"/>
      <c r="DR60" s="734"/>
      <c r="DS60" s="734"/>
      <c r="DT60" s="734"/>
      <c r="DU60" s="735"/>
      <c r="DV60" s="722"/>
      <c r="DW60" s="723"/>
      <c r="DX60" s="723"/>
      <c r="DY60" s="723"/>
      <c r="DZ60" s="736"/>
      <c r="EA60" s="184"/>
    </row>
    <row r="61" spans="1:131" ht="26.25" customHeight="1" thickBot="1" x14ac:dyDescent="0.2">
      <c r="A61" s="193">
        <v>34</v>
      </c>
      <c r="B61" s="709"/>
      <c r="C61" s="710"/>
      <c r="D61" s="710"/>
      <c r="E61" s="710"/>
      <c r="F61" s="710"/>
      <c r="G61" s="710"/>
      <c r="H61" s="710"/>
      <c r="I61" s="710"/>
      <c r="J61" s="710"/>
      <c r="K61" s="710"/>
      <c r="L61" s="710"/>
      <c r="M61" s="710"/>
      <c r="N61" s="710"/>
      <c r="O61" s="710"/>
      <c r="P61" s="711"/>
      <c r="Q61" s="783"/>
      <c r="R61" s="784"/>
      <c r="S61" s="784"/>
      <c r="T61" s="784"/>
      <c r="U61" s="784"/>
      <c r="V61" s="784"/>
      <c r="W61" s="784"/>
      <c r="X61" s="784"/>
      <c r="Y61" s="784"/>
      <c r="Z61" s="784"/>
      <c r="AA61" s="784"/>
      <c r="AB61" s="784"/>
      <c r="AC61" s="784"/>
      <c r="AD61" s="784"/>
      <c r="AE61" s="785"/>
      <c r="AF61" s="715"/>
      <c r="AG61" s="716"/>
      <c r="AH61" s="716"/>
      <c r="AI61" s="716"/>
      <c r="AJ61" s="717"/>
      <c r="AK61" s="786"/>
      <c r="AL61" s="784"/>
      <c r="AM61" s="784"/>
      <c r="AN61" s="784"/>
      <c r="AO61" s="784"/>
      <c r="AP61" s="784"/>
      <c r="AQ61" s="784"/>
      <c r="AR61" s="784"/>
      <c r="AS61" s="784"/>
      <c r="AT61" s="784"/>
      <c r="AU61" s="784"/>
      <c r="AV61" s="784"/>
      <c r="AW61" s="784"/>
      <c r="AX61" s="784"/>
      <c r="AY61" s="784"/>
      <c r="AZ61" s="787"/>
      <c r="BA61" s="787"/>
      <c r="BB61" s="787"/>
      <c r="BC61" s="787"/>
      <c r="BD61" s="787"/>
      <c r="BE61" s="778"/>
      <c r="BF61" s="778"/>
      <c r="BG61" s="778"/>
      <c r="BH61" s="778"/>
      <c r="BI61" s="779"/>
      <c r="BJ61" s="187"/>
      <c r="BK61" s="187"/>
      <c r="BL61" s="187"/>
      <c r="BM61" s="187"/>
      <c r="BN61" s="187"/>
      <c r="BO61" s="196"/>
      <c r="BP61" s="196"/>
      <c r="BQ61" s="193">
        <v>55</v>
      </c>
      <c r="BR61" s="194"/>
      <c r="BS61" s="722"/>
      <c r="BT61" s="723"/>
      <c r="BU61" s="723"/>
      <c r="BV61" s="723"/>
      <c r="BW61" s="723"/>
      <c r="BX61" s="723"/>
      <c r="BY61" s="723"/>
      <c r="BZ61" s="723"/>
      <c r="CA61" s="723"/>
      <c r="CB61" s="723"/>
      <c r="CC61" s="723"/>
      <c r="CD61" s="723"/>
      <c r="CE61" s="723"/>
      <c r="CF61" s="723"/>
      <c r="CG61" s="724"/>
      <c r="CH61" s="733"/>
      <c r="CI61" s="734"/>
      <c r="CJ61" s="734"/>
      <c r="CK61" s="734"/>
      <c r="CL61" s="735"/>
      <c r="CM61" s="733"/>
      <c r="CN61" s="734"/>
      <c r="CO61" s="734"/>
      <c r="CP61" s="734"/>
      <c r="CQ61" s="735"/>
      <c r="CR61" s="733"/>
      <c r="CS61" s="734"/>
      <c r="CT61" s="734"/>
      <c r="CU61" s="734"/>
      <c r="CV61" s="735"/>
      <c r="CW61" s="733"/>
      <c r="CX61" s="734"/>
      <c r="CY61" s="734"/>
      <c r="CZ61" s="734"/>
      <c r="DA61" s="735"/>
      <c r="DB61" s="733"/>
      <c r="DC61" s="734"/>
      <c r="DD61" s="734"/>
      <c r="DE61" s="734"/>
      <c r="DF61" s="735"/>
      <c r="DG61" s="733"/>
      <c r="DH61" s="734"/>
      <c r="DI61" s="734"/>
      <c r="DJ61" s="734"/>
      <c r="DK61" s="735"/>
      <c r="DL61" s="733"/>
      <c r="DM61" s="734"/>
      <c r="DN61" s="734"/>
      <c r="DO61" s="734"/>
      <c r="DP61" s="735"/>
      <c r="DQ61" s="733"/>
      <c r="DR61" s="734"/>
      <c r="DS61" s="734"/>
      <c r="DT61" s="734"/>
      <c r="DU61" s="735"/>
      <c r="DV61" s="722"/>
      <c r="DW61" s="723"/>
      <c r="DX61" s="723"/>
      <c r="DY61" s="723"/>
      <c r="DZ61" s="736"/>
      <c r="EA61" s="184"/>
    </row>
    <row r="62" spans="1:131" ht="26.25" customHeight="1" x14ac:dyDescent="0.15">
      <c r="A62" s="193">
        <v>35</v>
      </c>
      <c r="B62" s="709"/>
      <c r="C62" s="710"/>
      <c r="D62" s="710"/>
      <c r="E62" s="710"/>
      <c r="F62" s="710"/>
      <c r="G62" s="710"/>
      <c r="H62" s="710"/>
      <c r="I62" s="710"/>
      <c r="J62" s="710"/>
      <c r="K62" s="710"/>
      <c r="L62" s="710"/>
      <c r="M62" s="710"/>
      <c r="N62" s="710"/>
      <c r="O62" s="710"/>
      <c r="P62" s="711"/>
      <c r="Q62" s="783"/>
      <c r="R62" s="784"/>
      <c r="S62" s="784"/>
      <c r="T62" s="784"/>
      <c r="U62" s="784"/>
      <c r="V62" s="784"/>
      <c r="W62" s="784"/>
      <c r="X62" s="784"/>
      <c r="Y62" s="784"/>
      <c r="Z62" s="784"/>
      <c r="AA62" s="784"/>
      <c r="AB62" s="784"/>
      <c r="AC62" s="784"/>
      <c r="AD62" s="784"/>
      <c r="AE62" s="785"/>
      <c r="AF62" s="715"/>
      <c r="AG62" s="716"/>
      <c r="AH62" s="716"/>
      <c r="AI62" s="716"/>
      <c r="AJ62" s="717"/>
      <c r="AK62" s="786"/>
      <c r="AL62" s="784"/>
      <c r="AM62" s="784"/>
      <c r="AN62" s="784"/>
      <c r="AO62" s="784"/>
      <c r="AP62" s="784"/>
      <c r="AQ62" s="784"/>
      <c r="AR62" s="784"/>
      <c r="AS62" s="784"/>
      <c r="AT62" s="784"/>
      <c r="AU62" s="784"/>
      <c r="AV62" s="784"/>
      <c r="AW62" s="784"/>
      <c r="AX62" s="784"/>
      <c r="AY62" s="784"/>
      <c r="AZ62" s="787"/>
      <c r="BA62" s="787"/>
      <c r="BB62" s="787"/>
      <c r="BC62" s="787"/>
      <c r="BD62" s="787"/>
      <c r="BE62" s="778"/>
      <c r="BF62" s="778"/>
      <c r="BG62" s="778"/>
      <c r="BH62" s="778"/>
      <c r="BI62" s="779"/>
      <c r="BJ62" s="795" t="s">
        <v>389</v>
      </c>
      <c r="BK62" s="756"/>
      <c r="BL62" s="756"/>
      <c r="BM62" s="756"/>
      <c r="BN62" s="757"/>
      <c r="BO62" s="196"/>
      <c r="BP62" s="196"/>
      <c r="BQ62" s="193">
        <v>56</v>
      </c>
      <c r="BR62" s="194"/>
      <c r="BS62" s="722"/>
      <c r="BT62" s="723"/>
      <c r="BU62" s="723"/>
      <c r="BV62" s="723"/>
      <c r="BW62" s="723"/>
      <c r="BX62" s="723"/>
      <c r="BY62" s="723"/>
      <c r="BZ62" s="723"/>
      <c r="CA62" s="723"/>
      <c r="CB62" s="723"/>
      <c r="CC62" s="723"/>
      <c r="CD62" s="723"/>
      <c r="CE62" s="723"/>
      <c r="CF62" s="723"/>
      <c r="CG62" s="724"/>
      <c r="CH62" s="733"/>
      <c r="CI62" s="734"/>
      <c r="CJ62" s="734"/>
      <c r="CK62" s="734"/>
      <c r="CL62" s="735"/>
      <c r="CM62" s="733"/>
      <c r="CN62" s="734"/>
      <c r="CO62" s="734"/>
      <c r="CP62" s="734"/>
      <c r="CQ62" s="735"/>
      <c r="CR62" s="733"/>
      <c r="CS62" s="734"/>
      <c r="CT62" s="734"/>
      <c r="CU62" s="734"/>
      <c r="CV62" s="735"/>
      <c r="CW62" s="733"/>
      <c r="CX62" s="734"/>
      <c r="CY62" s="734"/>
      <c r="CZ62" s="734"/>
      <c r="DA62" s="735"/>
      <c r="DB62" s="733"/>
      <c r="DC62" s="734"/>
      <c r="DD62" s="734"/>
      <c r="DE62" s="734"/>
      <c r="DF62" s="735"/>
      <c r="DG62" s="733"/>
      <c r="DH62" s="734"/>
      <c r="DI62" s="734"/>
      <c r="DJ62" s="734"/>
      <c r="DK62" s="735"/>
      <c r="DL62" s="733"/>
      <c r="DM62" s="734"/>
      <c r="DN62" s="734"/>
      <c r="DO62" s="734"/>
      <c r="DP62" s="735"/>
      <c r="DQ62" s="733"/>
      <c r="DR62" s="734"/>
      <c r="DS62" s="734"/>
      <c r="DT62" s="734"/>
      <c r="DU62" s="735"/>
      <c r="DV62" s="722"/>
      <c r="DW62" s="723"/>
      <c r="DX62" s="723"/>
      <c r="DY62" s="723"/>
      <c r="DZ62" s="736"/>
      <c r="EA62" s="184"/>
    </row>
    <row r="63" spans="1:131" ht="26.25" customHeight="1" thickBot="1" x14ac:dyDescent="0.2">
      <c r="A63" s="195" t="s">
        <v>368</v>
      </c>
      <c r="B63" s="740" t="s">
        <v>390</v>
      </c>
      <c r="C63" s="741"/>
      <c r="D63" s="741"/>
      <c r="E63" s="741"/>
      <c r="F63" s="741"/>
      <c r="G63" s="741"/>
      <c r="H63" s="741"/>
      <c r="I63" s="741"/>
      <c r="J63" s="741"/>
      <c r="K63" s="741"/>
      <c r="L63" s="741"/>
      <c r="M63" s="741"/>
      <c r="N63" s="741"/>
      <c r="O63" s="741"/>
      <c r="P63" s="742"/>
      <c r="Q63" s="788"/>
      <c r="R63" s="789"/>
      <c r="S63" s="789"/>
      <c r="T63" s="789"/>
      <c r="U63" s="789"/>
      <c r="V63" s="789"/>
      <c r="W63" s="789"/>
      <c r="X63" s="789"/>
      <c r="Y63" s="789"/>
      <c r="Z63" s="789"/>
      <c r="AA63" s="789"/>
      <c r="AB63" s="789"/>
      <c r="AC63" s="789"/>
      <c r="AD63" s="789"/>
      <c r="AE63" s="790"/>
      <c r="AF63" s="791">
        <v>2499</v>
      </c>
      <c r="AG63" s="792"/>
      <c r="AH63" s="792"/>
      <c r="AI63" s="792"/>
      <c r="AJ63" s="793"/>
      <c r="AK63" s="794"/>
      <c r="AL63" s="789"/>
      <c r="AM63" s="789"/>
      <c r="AN63" s="789"/>
      <c r="AO63" s="789"/>
      <c r="AP63" s="792">
        <v>4653</v>
      </c>
      <c r="AQ63" s="792"/>
      <c r="AR63" s="792"/>
      <c r="AS63" s="792"/>
      <c r="AT63" s="792"/>
      <c r="AU63" s="792">
        <v>3835</v>
      </c>
      <c r="AV63" s="792"/>
      <c r="AW63" s="792"/>
      <c r="AX63" s="792"/>
      <c r="AY63" s="792"/>
      <c r="AZ63" s="796"/>
      <c r="BA63" s="796"/>
      <c r="BB63" s="796"/>
      <c r="BC63" s="796"/>
      <c r="BD63" s="796"/>
      <c r="BE63" s="797"/>
      <c r="BF63" s="797"/>
      <c r="BG63" s="797"/>
      <c r="BH63" s="797"/>
      <c r="BI63" s="798"/>
      <c r="BJ63" s="799" t="s">
        <v>112</v>
      </c>
      <c r="BK63" s="800"/>
      <c r="BL63" s="800"/>
      <c r="BM63" s="800"/>
      <c r="BN63" s="801"/>
      <c r="BO63" s="196"/>
      <c r="BP63" s="196"/>
      <c r="BQ63" s="193">
        <v>57</v>
      </c>
      <c r="BR63" s="194"/>
      <c r="BS63" s="722"/>
      <c r="BT63" s="723"/>
      <c r="BU63" s="723"/>
      <c r="BV63" s="723"/>
      <c r="BW63" s="723"/>
      <c r="BX63" s="723"/>
      <c r="BY63" s="723"/>
      <c r="BZ63" s="723"/>
      <c r="CA63" s="723"/>
      <c r="CB63" s="723"/>
      <c r="CC63" s="723"/>
      <c r="CD63" s="723"/>
      <c r="CE63" s="723"/>
      <c r="CF63" s="723"/>
      <c r="CG63" s="724"/>
      <c r="CH63" s="733"/>
      <c r="CI63" s="734"/>
      <c r="CJ63" s="734"/>
      <c r="CK63" s="734"/>
      <c r="CL63" s="735"/>
      <c r="CM63" s="733"/>
      <c r="CN63" s="734"/>
      <c r="CO63" s="734"/>
      <c r="CP63" s="734"/>
      <c r="CQ63" s="735"/>
      <c r="CR63" s="733"/>
      <c r="CS63" s="734"/>
      <c r="CT63" s="734"/>
      <c r="CU63" s="734"/>
      <c r="CV63" s="735"/>
      <c r="CW63" s="733"/>
      <c r="CX63" s="734"/>
      <c r="CY63" s="734"/>
      <c r="CZ63" s="734"/>
      <c r="DA63" s="735"/>
      <c r="DB63" s="733"/>
      <c r="DC63" s="734"/>
      <c r="DD63" s="734"/>
      <c r="DE63" s="734"/>
      <c r="DF63" s="735"/>
      <c r="DG63" s="733"/>
      <c r="DH63" s="734"/>
      <c r="DI63" s="734"/>
      <c r="DJ63" s="734"/>
      <c r="DK63" s="735"/>
      <c r="DL63" s="733"/>
      <c r="DM63" s="734"/>
      <c r="DN63" s="734"/>
      <c r="DO63" s="734"/>
      <c r="DP63" s="735"/>
      <c r="DQ63" s="733"/>
      <c r="DR63" s="734"/>
      <c r="DS63" s="734"/>
      <c r="DT63" s="734"/>
      <c r="DU63" s="735"/>
      <c r="DV63" s="722"/>
      <c r="DW63" s="723"/>
      <c r="DX63" s="723"/>
      <c r="DY63" s="723"/>
      <c r="DZ63" s="736"/>
      <c r="EA63" s="184"/>
    </row>
    <row r="64" spans="1:131" ht="26.25" customHeight="1" x14ac:dyDescent="0.15">
      <c r="A64" s="196"/>
      <c r="B64" s="196"/>
      <c r="C64" s="196"/>
      <c r="D64" s="196"/>
      <c r="E64" s="196"/>
      <c r="F64" s="196"/>
      <c r="G64" s="196"/>
      <c r="H64" s="196"/>
      <c r="I64" s="196"/>
      <c r="J64" s="196"/>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6"/>
      <c r="AW64" s="196"/>
      <c r="AX64" s="196"/>
      <c r="AY64" s="196"/>
      <c r="AZ64" s="196"/>
      <c r="BA64" s="196"/>
      <c r="BB64" s="196"/>
      <c r="BC64" s="196"/>
      <c r="BD64" s="196"/>
      <c r="BE64" s="196"/>
      <c r="BF64" s="196"/>
      <c r="BG64" s="196"/>
      <c r="BH64" s="196"/>
      <c r="BI64" s="196"/>
      <c r="BJ64" s="196"/>
      <c r="BK64" s="196"/>
      <c r="BL64" s="196"/>
      <c r="BM64" s="196"/>
      <c r="BN64" s="196"/>
      <c r="BO64" s="196"/>
      <c r="BP64" s="196"/>
      <c r="BQ64" s="193">
        <v>58</v>
      </c>
      <c r="BR64" s="194"/>
      <c r="BS64" s="722"/>
      <c r="BT64" s="723"/>
      <c r="BU64" s="723"/>
      <c r="BV64" s="723"/>
      <c r="BW64" s="723"/>
      <c r="BX64" s="723"/>
      <c r="BY64" s="723"/>
      <c r="BZ64" s="723"/>
      <c r="CA64" s="723"/>
      <c r="CB64" s="723"/>
      <c r="CC64" s="723"/>
      <c r="CD64" s="723"/>
      <c r="CE64" s="723"/>
      <c r="CF64" s="723"/>
      <c r="CG64" s="724"/>
      <c r="CH64" s="733"/>
      <c r="CI64" s="734"/>
      <c r="CJ64" s="734"/>
      <c r="CK64" s="734"/>
      <c r="CL64" s="735"/>
      <c r="CM64" s="733"/>
      <c r="CN64" s="734"/>
      <c r="CO64" s="734"/>
      <c r="CP64" s="734"/>
      <c r="CQ64" s="735"/>
      <c r="CR64" s="733"/>
      <c r="CS64" s="734"/>
      <c r="CT64" s="734"/>
      <c r="CU64" s="734"/>
      <c r="CV64" s="735"/>
      <c r="CW64" s="733"/>
      <c r="CX64" s="734"/>
      <c r="CY64" s="734"/>
      <c r="CZ64" s="734"/>
      <c r="DA64" s="735"/>
      <c r="DB64" s="733"/>
      <c r="DC64" s="734"/>
      <c r="DD64" s="734"/>
      <c r="DE64" s="734"/>
      <c r="DF64" s="735"/>
      <c r="DG64" s="733"/>
      <c r="DH64" s="734"/>
      <c r="DI64" s="734"/>
      <c r="DJ64" s="734"/>
      <c r="DK64" s="735"/>
      <c r="DL64" s="733"/>
      <c r="DM64" s="734"/>
      <c r="DN64" s="734"/>
      <c r="DO64" s="734"/>
      <c r="DP64" s="735"/>
      <c r="DQ64" s="733"/>
      <c r="DR64" s="734"/>
      <c r="DS64" s="734"/>
      <c r="DT64" s="734"/>
      <c r="DU64" s="735"/>
      <c r="DV64" s="722"/>
      <c r="DW64" s="723"/>
      <c r="DX64" s="723"/>
      <c r="DY64" s="723"/>
      <c r="DZ64" s="736"/>
      <c r="EA64" s="184"/>
    </row>
    <row r="65" spans="1:131" ht="26.25" customHeight="1" thickBot="1" x14ac:dyDescent="0.2">
      <c r="A65" s="187" t="s">
        <v>391</v>
      </c>
      <c r="B65" s="187"/>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c r="AM65" s="187"/>
      <c r="AN65" s="187"/>
      <c r="AO65" s="187"/>
      <c r="AP65" s="187"/>
      <c r="AQ65" s="187"/>
      <c r="AR65" s="187"/>
      <c r="AS65" s="187"/>
      <c r="AT65" s="187"/>
      <c r="AU65" s="187"/>
      <c r="AV65" s="187"/>
      <c r="AW65" s="187"/>
      <c r="AX65" s="187"/>
      <c r="AY65" s="187"/>
      <c r="AZ65" s="187"/>
      <c r="BA65" s="187"/>
      <c r="BB65" s="187"/>
      <c r="BC65" s="187"/>
      <c r="BD65" s="187"/>
      <c r="BE65" s="196"/>
      <c r="BF65" s="196"/>
      <c r="BG65" s="196"/>
      <c r="BH65" s="196"/>
      <c r="BI65" s="196"/>
      <c r="BJ65" s="196"/>
      <c r="BK65" s="196"/>
      <c r="BL65" s="196"/>
      <c r="BM65" s="196"/>
      <c r="BN65" s="196"/>
      <c r="BO65" s="196"/>
      <c r="BP65" s="196"/>
      <c r="BQ65" s="193">
        <v>59</v>
      </c>
      <c r="BR65" s="194"/>
      <c r="BS65" s="722"/>
      <c r="BT65" s="723"/>
      <c r="BU65" s="723"/>
      <c r="BV65" s="723"/>
      <c r="BW65" s="723"/>
      <c r="BX65" s="723"/>
      <c r="BY65" s="723"/>
      <c r="BZ65" s="723"/>
      <c r="CA65" s="723"/>
      <c r="CB65" s="723"/>
      <c r="CC65" s="723"/>
      <c r="CD65" s="723"/>
      <c r="CE65" s="723"/>
      <c r="CF65" s="723"/>
      <c r="CG65" s="724"/>
      <c r="CH65" s="733"/>
      <c r="CI65" s="734"/>
      <c r="CJ65" s="734"/>
      <c r="CK65" s="734"/>
      <c r="CL65" s="735"/>
      <c r="CM65" s="733"/>
      <c r="CN65" s="734"/>
      <c r="CO65" s="734"/>
      <c r="CP65" s="734"/>
      <c r="CQ65" s="735"/>
      <c r="CR65" s="733"/>
      <c r="CS65" s="734"/>
      <c r="CT65" s="734"/>
      <c r="CU65" s="734"/>
      <c r="CV65" s="735"/>
      <c r="CW65" s="733"/>
      <c r="CX65" s="734"/>
      <c r="CY65" s="734"/>
      <c r="CZ65" s="734"/>
      <c r="DA65" s="735"/>
      <c r="DB65" s="733"/>
      <c r="DC65" s="734"/>
      <c r="DD65" s="734"/>
      <c r="DE65" s="734"/>
      <c r="DF65" s="735"/>
      <c r="DG65" s="733"/>
      <c r="DH65" s="734"/>
      <c r="DI65" s="734"/>
      <c r="DJ65" s="734"/>
      <c r="DK65" s="735"/>
      <c r="DL65" s="733"/>
      <c r="DM65" s="734"/>
      <c r="DN65" s="734"/>
      <c r="DO65" s="734"/>
      <c r="DP65" s="735"/>
      <c r="DQ65" s="733"/>
      <c r="DR65" s="734"/>
      <c r="DS65" s="734"/>
      <c r="DT65" s="734"/>
      <c r="DU65" s="735"/>
      <c r="DV65" s="722"/>
      <c r="DW65" s="723"/>
      <c r="DX65" s="723"/>
      <c r="DY65" s="723"/>
      <c r="DZ65" s="736"/>
      <c r="EA65" s="184"/>
    </row>
    <row r="66" spans="1:131" ht="26.25" customHeight="1" x14ac:dyDescent="0.15">
      <c r="A66" s="694" t="s">
        <v>392</v>
      </c>
      <c r="B66" s="695"/>
      <c r="C66" s="695"/>
      <c r="D66" s="695"/>
      <c r="E66" s="695"/>
      <c r="F66" s="695"/>
      <c r="G66" s="695"/>
      <c r="H66" s="695"/>
      <c r="I66" s="695"/>
      <c r="J66" s="695"/>
      <c r="K66" s="695"/>
      <c r="L66" s="695"/>
      <c r="M66" s="695"/>
      <c r="N66" s="695"/>
      <c r="O66" s="695"/>
      <c r="P66" s="696"/>
      <c r="Q66" s="671" t="s">
        <v>372</v>
      </c>
      <c r="R66" s="672"/>
      <c r="S66" s="672"/>
      <c r="T66" s="672"/>
      <c r="U66" s="673"/>
      <c r="V66" s="671" t="s">
        <v>373</v>
      </c>
      <c r="W66" s="672"/>
      <c r="X66" s="672"/>
      <c r="Y66" s="672"/>
      <c r="Z66" s="673"/>
      <c r="AA66" s="671" t="s">
        <v>374</v>
      </c>
      <c r="AB66" s="672"/>
      <c r="AC66" s="672"/>
      <c r="AD66" s="672"/>
      <c r="AE66" s="673"/>
      <c r="AF66" s="802" t="s">
        <v>375</v>
      </c>
      <c r="AG66" s="763"/>
      <c r="AH66" s="763"/>
      <c r="AI66" s="763"/>
      <c r="AJ66" s="803"/>
      <c r="AK66" s="671" t="s">
        <v>376</v>
      </c>
      <c r="AL66" s="695"/>
      <c r="AM66" s="695"/>
      <c r="AN66" s="695"/>
      <c r="AO66" s="696"/>
      <c r="AP66" s="671" t="s">
        <v>377</v>
      </c>
      <c r="AQ66" s="672"/>
      <c r="AR66" s="672"/>
      <c r="AS66" s="672"/>
      <c r="AT66" s="673"/>
      <c r="AU66" s="671" t="s">
        <v>393</v>
      </c>
      <c r="AV66" s="672"/>
      <c r="AW66" s="672"/>
      <c r="AX66" s="672"/>
      <c r="AY66" s="673"/>
      <c r="AZ66" s="671" t="s">
        <v>355</v>
      </c>
      <c r="BA66" s="672"/>
      <c r="BB66" s="672"/>
      <c r="BC66" s="672"/>
      <c r="BD66" s="683"/>
      <c r="BE66" s="196"/>
      <c r="BF66" s="196"/>
      <c r="BG66" s="196"/>
      <c r="BH66" s="196"/>
      <c r="BI66" s="196"/>
      <c r="BJ66" s="196"/>
      <c r="BK66" s="196"/>
      <c r="BL66" s="196"/>
      <c r="BM66" s="196"/>
      <c r="BN66" s="196"/>
      <c r="BO66" s="196"/>
      <c r="BP66" s="196"/>
      <c r="BQ66" s="193">
        <v>60</v>
      </c>
      <c r="BR66" s="198"/>
      <c r="BS66" s="807"/>
      <c r="BT66" s="808"/>
      <c r="BU66" s="808"/>
      <c r="BV66" s="808"/>
      <c r="BW66" s="808"/>
      <c r="BX66" s="808"/>
      <c r="BY66" s="808"/>
      <c r="BZ66" s="808"/>
      <c r="CA66" s="808"/>
      <c r="CB66" s="808"/>
      <c r="CC66" s="808"/>
      <c r="CD66" s="808"/>
      <c r="CE66" s="808"/>
      <c r="CF66" s="808"/>
      <c r="CG66" s="813"/>
      <c r="CH66" s="810"/>
      <c r="CI66" s="811"/>
      <c r="CJ66" s="811"/>
      <c r="CK66" s="811"/>
      <c r="CL66" s="812"/>
      <c r="CM66" s="810"/>
      <c r="CN66" s="811"/>
      <c r="CO66" s="811"/>
      <c r="CP66" s="811"/>
      <c r="CQ66" s="812"/>
      <c r="CR66" s="810"/>
      <c r="CS66" s="811"/>
      <c r="CT66" s="811"/>
      <c r="CU66" s="811"/>
      <c r="CV66" s="812"/>
      <c r="CW66" s="810"/>
      <c r="CX66" s="811"/>
      <c r="CY66" s="811"/>
      <c r="CZ66" s="811"/>
      <c r="DA66" s="812"/>
      <c r="DB66" s="810"/>
      <c r="DC66" s="811"/>
      <c r="DD66" s="811"/>
      <c r="DE66" s="811"/>
      <c r="DF66" s="812"/>
      <c r="DG66" s="810"/>
      <c r="DH66" s="811"/>
      <c r="DI66" s="811"/>
      <c r="DJ66" s="811"/>
      <c r="DK66" s="812"/>
      <c r="DL66" s="810"/>
      <c r="DM66" s="811"/>
      <c r="DN66" s="811"/>
      <c r="DO66" s="811"/>
      <c r="DP66" s="812"/>
      <c r="DQ66" s="810"/>
      <c r="DR66" s="811"/>
      <c r="DS66" s="811"/>
      <c r="DT66" s="811"/>
      <c r="DU66" s="812"/>
      <c r="DV66" s="807"/>
      <c r="DW66" s="808"/>
      <c r="DX66" s="808"/>
      <c r="DY66" s="808"/>
      <c r="DZ66" s="809"/>
      <c r="EA66" s="184"/>
    </row>
    <row r="67" spans="1:131" ht="26.25" customHeight="1" thickBot="1" x14ac:dyDescent="0.2">
      <c r="A67" s="697"/>
      <c r="B67" s="698"/>
      <c r="C67" s="698"/>
      <c r="D67" s="698"/>
      <c r="E67" s="698"/>
      <c r="F67" s="698"/>
      <c r="G67" s="698"/>
      <c r="H67" s="698"/>
      <c r="I67" s="698"/>
      <c r="J67" s="698"/>
      <c r="K67" s="698"/>
      <c r="L67" s="698"/>
      <c r="M67" s="698"/>
      <c r="N67" s="698"/>
      <c r="O67" s="698"/>
      <c r="P67" s="699"/>
      <c r="Q67" s="674"/>
      <c r="R67" s="675"/>
      <c r="S67" s="675"/>
      <c r="T67" s="675"/>
      <c r="U67" s="676"/>
      <c r="V67" s="674"/>
      <c r="W67" s="675"/>
      <c r="X67" s="675"/>
      <c r="Y67" s="675"/>
      <c r="Z67" s="676"/>
      <c r="AA67" s="674"/>
      <c r="AB67" s="675"/>
      <c r="AC67" s="675"/>
      <c r="AD67" s="675"/>
      <c r="AE67" s="676"/>
      <c r="AF67" s="804"/>
      <c r="AG67" s="766"/>
      <c r="AH67" s="766"/>
      <c r="AI67" s="766"/>
      <c r="AJ67" s="805"/>
      <c r="AK67" s="806"/>
      <c r="AL67" s="698"/>
      <c r="AM67" s="698"/>
      <c r="AN67" s="698"/>
      <c r="AO67" s="699"/>
      <c r="AP67" s="674"/>
      <c r="AQ67" s="675"/>
      <c r="AR67" s="675"/>
      <c r="AS67" s="675"/>
      <c r="AT67" s="676"/>
      <c r="AU67" s="674"/>
      <c r="AV67" s="675"/>
      <c r="AW67" s="675"/>
      <c r="AX67" s="675"/>
      <c r="AY67" s="676"/>
      <c r="AZ67" s="674"/>
      <c r="BA67" s="675"/>
      <c r="BB67" s="675"/>
      <c r="BC67" s="675"/>
      <c r="BD67" s="684"/>
      <c r="BE67" s="196"/>
      <c r="BF67" s="196"/>
      <c r="BG67" s="196"/>
      <c r="BH67" s="196"/>
      <c r="BI67" s="196"/>
      <c r="BJ67" s="196"/>
      <c r="BK67" s="196"/>
      <c r="BL67" s="196"/>
      <c r="BM67" s="196"/>
      <c r="BN67" s="196"/>
      <c r="BO67" s="196"/>
      <c r="BP67" s="196"/>
      <c r="BQ67" s="193">
        <v>61</v>
      </c>
      <c r="BR67" s="198"/>
      <c r="BS67" s="807"/>
      <c r="BT67" s="808"/>
      <c r="BU67" s="808"/>
      <c r="BV67" s="808"/>
      <c r="BW67" s="808"/>
      <c r="BX67" s="808"/>
      <c r="BY67" s="808"/>
      <c r="BZ67" s="808"/>
      <c r="CA67" s="808"/>
      <c r="CB67" s="808"/>
      <c r="CC67" s="808"/>
      <c r="CD67" s="808"/>
      <c r="CE67" s="808"/>
      <c r="CF67" s="808"/>
      <c r="CG67" s="813"/>
      <c r="CH67" s="810"/>
      <c r="CI67" s="811"/>
      <c r="CJ67" s="811"/>
      <c r="CK67" s="811"/>
      <c r="CL67" s="812"/>
      <c r="CM67" s="810"/>
      <c r="CN67" s="811"/>
      <c r="CO67" s="811"/>
      <c r="CP67" s="811"/>
      <c r="CQ67" s="812"/>
      <c r="CR67" s="810"/>
      <c r="CS67" s="811"/>
      <c r="CT67" s="811"/>
      <c r="CU67" s="811"/>
      <c r="CV67" s="812"/>
      <c r="CW67" s="810"/>
      <c r="CX67" s="811"/>
      <c r="CY67" s="811"/>
      <c r="CZ67" s="811"/>
      <c r="DA67" s="812"/>
      <c r="DB67" s="810"/>
      <c r="DC67" s="811"/>
      <c r="DD67" s="811"/>
      <c r="DE67" s="811"/>
      <c r="DF67" s="812"/>
      <c r="DG67" s="810"/>
      <c r="DH67" s="811"/>
      <c r="DI67" s="811"/>
      <c r="DJ67" s="811"/>
      <c r="DK67" s="812"/>
      <c r="DL67" s="810"/>
      <c r="DM67" s="811"/>
      <c r="DN67" s="811"/>
      <c r="DO67" s="811"/>
      <c r="DP67" s="812"/>
      <c r="DQ67" s="810"/>
      <c r="DR67" s="811"/>
      <c r="DS67" s="811"/>
      <c r="DT67" s="811"/>
      <c r="DU67" s="812"/>
      <c r="DV67" s="807"/>
      <c r="DW67" s="808"/>
      <c r="DX67" s="808"/>
      <c r="DY67" s="808"/>
      <c r="DZ67" s="809"/>
      <c r="EA67" s="184"/>
    </row>
    <row r="68" spans="1:131" ht="26.25" customHeight="1" thickTop="1" x14ac:dyDescent="0.15">
      <c r="A68" s="191">
        <v>1</v>
      </c>
      <c r="B68" s="819" t="s">
        <v>541</v>
      </c>
      <c r="C68" s="820"/>
      <c r="D68" s="820"/>
      <c r="E68" s="820"/>
      <c r="F68" s="820"/>
      <c r="G68" s="820"/>
      <c r="H68" s="820"/>
      <c r="I68" s="820"/>
      <c r="J68" s="820"/>
      <c r="K68" s="820"/>
      <c r="L68" s="820"/>
      <c r="M68" s="820"/>
      <c r="N68" s="820"/>
      <c r="O68" s="820"/>
      <c r="P68" s="821"/>
      <c r="Q68" s="822">
        <v>593</v>
      </c>
      <c r="R68" s="815"/>
      <c r="S68" s="815"/>
      <c r="T68" s="815"/>
      <c r="U68" s="816"/>
      <c r="V68" s="814">
        <v>532</v>
      </c>
      <c r="W68" s="815"/>
      <c r="X68" s="815"/>
      <c r="Y68" s="815"/>
      <c r="Z68" s="816"/>
      <c r="AA68" s="814">
        <v>61</v>
      </c>
      <c r="AB68" s="815"/>
      <c r="AC68" s="815"/>
      <c r="AD68" s="815"/>
      <c r="AE68" s="816"/>
      <c r="AF68" s="814">
        <v>61</v>
      </c>
      <c r="AG68" s="815"/>
      <c r="AH68" s="815"/>
      <c r="AI68" s="815"/>
      <c r="AJ68" s="816"/>
      <c r="AK68" s="814" t="s">
        <v>553</v>
      </c>
      <c r="AL68" s="815"/>
      <c r="AM68" s="815"/>
      <c r="AN68" s="815"/>
      <c r="AO68" s="816"/>
      <c r="AP68" s="814">
        <v>800</v>
      </c>
      <c r="AQ68" s="815"/>
      <c r="AR68" s="815"/>
      <c r="AS68" s="815"/>
      <c r="AT68" s="816"/>
      <c r="AU68" s="814">
        <v>386</v>
      </c>
      <c r="AV68" s="815"/>
      <c r="AW68" s="815"/>
      <c r="AX68" s="815"/>
      <c r="AY68" s="816"/>
      <c r="AZ68" s="817"/>
      <c r="BA68" s="817"/>
      <c r="BB68" s="817"/>
      <c r="BC68" s="817"/>
      <c r="BD68" s="818"/>
      <c r="BE68" s="196"/>
      <c r="BF68" s="196"/>
      <c r="BG68" s="196"/>
      <c r="BH68" s="196"/>
      <c r="BI68" s="196"/>
      <c r="BJ68" s="196"/>
      <c r="BK68" s="196"/>
      <c r="BL68" s="196"/>
      <c r="BM68" s="196"/>
      <c r="BN68" s="196"/>
      <c r="BO68" s="196"/>
      <c r="BP68" s="196"/>
      <c r="BQ68" s="193">
        <v>62</v>
      </c>
      <c r="BR68" s="198"/>
      <c r="BS68" s="807"/>
      <c r="BT68" s="808"/>
      <c r="BU68" s="808"/>
      <c r="BV68" s="808"/>
      <c r="BW68" s="808"/>
      <c r="BX68" s="808"/>
      <c r="BY68" s="808"/>
      <c r="BZ68" s="808"/>
      <c r="CA68" s="808"/>
      <c r="CB68" s="808"/>
      <c r="CC68" s="808"/>
      <c r="CD68" s="808"/>
      <c r="CE68" s="808"/>
      <c r="CF68" s="808"/>
      <c r="CG68" s="813"/>
      <c r="CH68" s="810"/>
      <c r="CI68" s="811"/>
      <c r="CJ68" s="811"/>
      <c r="CK68" s="811"/>
      <c r="CL68" s="812"/>
      <c r="CM68" s="810"/>
      <c r="CN68" s="811"/>
      <c r="CO68" s="811"/>
      <c r="CP68" s="811"/>
      <c r="CQ68" s="812"/>
      <c r="CR68" s="810"/>
      <c r="CS68" s="811"/>
      <c r="CT68" s="811"/>
      <c r="CU68" s="811"/>
      <c r="CV68" s="812"/>
      <c r="CW68" s="810"/>
      <c r="CX68" s="811"/>
      <c r="CY68" s="811"/>
      <c r="CZ68" s="811"/>
      <c r="DA68" s="812"/>
      <c r="DB68" s="810"/>
      <c r="DC68" s="811"/>
      <c r="DD68" s="811"/>
      <c r="DE68" s="811"/>
      <c r="DF68" s="812"/>
      <c r="DG68" s="810"/>
      <c r="DH68" s="811"/>
      <c r="DI68" s="811"/>
      <c r="DJ68" s="811"/>
      <c r="DK68" s="812"/>
      <c r="DL68" s="810"/>
      <c r="DM68" s="811"/>
      <c r="DN68" s="811"/>
      <c r="DO68" s="811"/>
      <c r="DP68" s="812"/>
      <c r="DQ68" s="810"/>
      <c r="DR68" s="811"/>
      <c r="DS68" s="811"/>
      <c r="DT68" s="811"/>
      <c r="DU68" s="812"/>
      <c r="DV68" s="807"/>
      <c r="DW68" s="808"/>
      <c r="DX68" s="808"/>
      <c r="DY68" s="808"/>
      <c r="DZ68" s="809"/>
      <c r="EA68" s="184"/>
    </row>
    <row r="69" spans="1:131" ht="26.25" customHeight="1" x14ac:dyDescent="0.15">
      <c r="A69" s="193">
        <v>2</v>
      </c>
      <c r="B69" s="823" t="s">
        <v>542</v>
      </c>
      <c r="C69" s="824"/>
      <c r="D69" s="824"/>
      <c r="E69" s="824"/>
      <c r="F69" s="824"/>
      <c r="G69" s="824"/>
      <c r="H69" s="824"/>
      <c r="I69" s="824"/>
      <c r="J69" s="824"/>
      <c r="K69" s="824"/>
      <c r="L69" s="824"/>
      <c r="M69" s="824"/>
      <c r="N69" s="824"/>
      <c r="O69" s="824"/>
      <c r="P69" s="825"/>
      <c r="Q69" s="826">
        <v>1588</v>
      </c>
      <c r="R69" s="827"/>
      <c r="S69" s="827"/>
      <c r="T69" s="827"/>
      <c r="U69" s="780"/>
      <c r="V69" s="828">
        <v>1253</v>
      </c>
      <c r="W69" s="827"/>
      <c r="X69" s="827"/>
      <c r="Y69" s="827"/>
      <c r="Z69" s="780"/>
      <c r="AA69" s="828">
        <v>335</v>
      </c>
      <c r="AB69" s="827"/>
      <c r="AC69" s="827"/>
      <c r="AD69" s="827"/>
      <c r="AE69" s="780"/>
      <c r="AF69" s="828">
        <v>3575</v>
      </c>
      <c r="AG69" s="827"/>
      <c r="AH69" s="827"/>
      <c r="AI69" s="827"/>
      <c r="AJ69" s="780"/>
      <c r="AK69" s="828" t="s">
        <v>553</v>
      </c>
      <c r="AL69" s="827"/>
      <c r="AM69" s="827"/>
      <c r="AN69" s="827"/>
      <c r="AO69" s="780"/>
      <c r="AP69" s="828">
        <v>1544</v>
      </c>
      <c r="AQ69" s="827"/>
      <c r="AR69" s="827"/>
      <c r="AS69" s="827"/>
      <c r="AT69" s="780"/>
      <c r="AU69" s="828">
        <v>5</v>
      </c>
      <c r="AV69" s="827"/>
      <c r="AW69" s="827"/>
      <c r="AX69" s="827"/>
      <c r="AY69" s="780"/>
      <c r="AZ69" s="778"/>
      <c r="BA69" s="778"/>
      <c r="BB69" s="778"/>
      <c r="BC69" s="778"/>
      <c r="BD69" s="779"/>
      <c r="BE69" s="196"/>
      <c r="BF69" s="196"/>
      <c r="BG69" s="196"/>
      <c r="BH69" s="196"/>
      <c r="BI69" s="196"/>
      <c r="BJ69" s="196"/>
      <c r="BK69" s="196"/>
      <c r="BL69" s="196"/>
      <c r="BM69" s="196"/>
      <c r="BN69" s="196"/>
      <c r="BO69" s="196"/>
      <c r="BP69" s="196"/>
      <c r="BQ69" s="193">
        <v>63</v>
      </c>
      <c r="BR69" s="198"/>
      <c r="BS69" s="807"/>
      <c r="BT69" s="808"/>
      <c r="BU69" s="808"/>
      <c r="BV69" s="808"/>
      <c r="BW69" s="808"/>
      <c r="BX69" s="808"/>
      <c r="BY69" s="808"/>
      <c r="BZ69" s="808"/>
      <c r="CA69" s="808"/>
      <c r="CB69" s="808"/>
      <c r="CC69" s="808"/>
      <c r="CD69" s="808"/>
      <c r="CE69" s="808"/>
      <c r="CF69" s="808"/>
      <c r="CG69" s="813"/>
      <c r="CH69" s="810"/>
      <c r="CI69" s="811"/>
      <c r="CJ69" s="811"/>
      <c r="CK69" s="811"/>
      <c r="CL69" s="812"/>
      <c r="CM69" s="810"/>
      <c r="CN69" s="811"/>
      <c r="CO69" s="811"/>
      <c r="CP69" s="811"/>
      <c r="CQ69" s="812"/>
      <c r="CR69" s="810"/>
      <c r="CS69" s="811"/>
      <c r="CT69" s="811"/>
      <c r="CU69" s="811"/>
      <c r="CV69" s="812"/>
      <c r="CW69" s="810"/>
      <c r="CX69" s="811"/>
      <c r="CY69" s="811"/>
      <c r="CZ69" s="811"/>
      <c r="DA69" s="812"/>
      <c r="DB69" s="810"/>
      <c r="DC69" s="811"/>
      <c r="DD69" s="811"/>
      <c r="DE69" s="811"/>
      <c r="DF69" s="812"/>
      <c r="DG69" s="810"/>
      <c r="DH69" s="811"/>
      <c r="DI69" s="811"/>
      <c r="DJ69" s="811"/>
      <c r="DK69" s="812"/>
      <c r="DL69" s="810"/>
      <c r="DM69" s="811"/>
      <c r="DN69" s="811"/>
      <c r="DO69" s="811"/>
      <c r="DP69" s="812"/>
      <c r="DQ69" s="810"/>
      <c r="DR69" s="811"/>
      <c r="DS69" s="811"/>
      <c r="DT69" s="811"/>
      <c r="DU69" s="812"/>
      <c r="DV69" s="807"/>
      <c r="DW69" s="808"/>
      <c r="DX69" s="808"/>
      <c r="DY69" s="808"/>
      <c r="DZ69" s="809"/>
      <c r="EA69" s="184"/>
    </row>
    <row r="70" spans="1:131" ht="26.25" customHeight="1" x14ac:dyDescent="0.15">
      <c r="A70" s="193">
        <v>3</v>
      </c>
      <c r="B70" s="823" t="s">
        <v>543</v>
      </c>
      <c r="C70" s="824"/>
      <c r="D70" s="824"/>
      <c r="E70" s="824"/>
      <c r="F70" s="824"/>
      <c r="G70" s="824"/>
      <c r="H70" s="824"/>
      <c r="I70" s="824"/>
      <c r="J70" s="824"/>
      <c r="K70" s="824"/>
      <c r="L70" s="824"/>
      <c r="M70" s="824"/>
      <c r="N70" s="824"/>
      <c r="O70" s="824"/>
      <c r="P70" s="825"/>
      <c r="Q70" s="826">
        <v>50</v>
      </c>
      <c r="R70" s="827"/>
      <c r="S70" s="827"/>
      <c r="T70" s="827"/>
      <c r="U70" s="780"/>
      <c r="V70" s="828">
        <v>47</v>
      </c>
      <c r="W70" s="827"/>
      <c r="X70" s="827"/>
      <c r="Y70" s="827"/>
      <c r="Z70" s="780"/>
      <c r="AA70" s="828">
        <v>4</v>
      </c>
      <c r="AB70" s="827"/>
      <c r="AC70" s="827"/>
      <c r="AD70" s="827"/>
      <c r="AE70" s="780"/>
      <c r="AF70" s="828">
        <v>4</v>
      </c>
      <c r="AG70" s="827"/>
      <c r="AH70" s="827"/>
      <c r="AI70" s="827"/>
      <c r="AJ70" s="780"/>
      <c r="AK70" s="828" t="s">
        <v>553</v>
      </c>
      <c r="AL70" s="827"/>
      <c r="AM70" s="827"/>
      <c r="AN70" s="827"/>
      <c r="AO70" s="780"/>
      <c r="AP70" s="828" t="s">
        <v>480</v>
      </c>
      <c r="AQ70" s="827"/>
      <c r="AR70" s="827"/>
      <c r="AS70" s="827"/>
      <c r="AT70" s="780"/>
      <c r="AU70" s="828" t="s">
        <v>480</v>
      </c>
      <c r="AV70" s="827"/>
      <c r="AW70" s="827"/>
      <c r="AX70" s="827"/>
      <c r="AY70" s="780"/>
      <c r="AZ70" s="778"/>
      <c r="BA70" s="778"/>
      <c r="BB70" s="778"/>
      <c r="BC70" s="778"/>
      <c r="BD70" s="779"/>
      <c r="BE70" s="196"/>
      <c r="BF70" s="196"/>
      <c r="BG70" s="196"/>
      <c r="BH70" s="196"/>
      <c r="BI70" s="196"/>
      <c r="BJ70" s="196"/>
      <c r="BK70" s="196"/>
      <c r="BL70" s="196"/>
      <c r="BM70" s="196"/>
      <c r="BN70" s="196"/>
      <c r="BO70" s="196"/>
      <c r="BP70" s="196"/>
      <c r="BQ70" s="193">
        <v>64</v>
      </c>
      <c r="BR70" s="198"/>
      <c r="BS70" s="807"/>
      <c r="BT70" s="808"/>
      <c r="BU70" s="808"/>
      <c r="BV70" s="808"/>
      <c r="BW70" s="808"/>
      <c r="BX70" s="808"/>
      <c r="BY70" s="808"/>
      <c r="BZ70" s="808"/>
      <c r="CA70" s="808"/>
      <c r="CB70" s="808"/>
      <c r="CC70" s="808"/>
      <c r="CD70" s="808"/>
      <c r="CE70" s="808"/>
      <c r="CF70" s="808"/>
      <c r="CG70" s="813"/>
      <c r="CH70" s="810"/>
      <c r="CI70" s="811"/>
      <c r="CJ70" s="811"/>
      <c r="CK70" s="811"/>
      <c r="CL70" s="812"/>
      <c r="CM70" s="810"/>
      <c r="CN70" s="811"/>
      <c r="CO70" s="811"/>
      <c r="CP70" s="811"/>
      <c r="CQ70" s="812"/>
      <c r="CR70" s="810"/>
      <c r="CS70" s="811"/>
      <c r="CT70" s="811"/>
      <c r="CU70" s="811"/>
      <c r="CV70" s="812"/>
      <c r="CW70" s="810"/>
      <c r="CX70" s="811"/>
      <c r="CY70" s="811"/>
      <c r="CZ70" s="811"/>
      <c r="DA70" s="812"/>
      <c r="DB70" s="810"/>
      <c r="DC70" s="811"/>
      <c r="DD70" s="811"/>
      <c r="DE70" s="811"/>
      <c r="DF70" s="812"/>
      <c r="DG70" s="810"/>
      <c r="DH70" s="811"/>
      <c r="DI70" s="811"/>
      <c r="DJ70" s="811"/>
      <c r="DK70" s="812"/>
      <c r="DL70" s="810"/>
      <c r="DM70" s="811"/>
      <c r="DN70" s="811"/>
      <c r="DO70" s="811"/>
      <c r="DP70" s="812"/>
      <c r="DQ70" s="810"/>
      <c r="DR70" s="811"/>
      <c r="DS70" s="811"/>
      <c r="DT70" s="811"/>
      <c r="DU70" s="812"/>
      <c r="DV70" s="807"/>
      <c r="DW70" s="808"/>
      <c r="DX70" s="808"/>
      <c r="DY70" s="808"/>
      <c r="DZ70" s="809"/>
      <c r="EA70" s="184"/>
    </row>
    <row r="71" spans="1:131" ht="26.25" customHeight="1" x14ac:dyDescent="0.15">
      <c r="A71" s="193">
        <v>4</v>
      </c>
      <c r="B71" s="823" t="s">
        <v>544</v>
      </c>
      <c r="C71" s="824"/>
      <c r="D71" s="824"/>
      <c r="E71" s="824"/>
      <c r="F71" s="824"/>
      <c r="G71" s="824"/>
      <c r="H71" s="824"/>
      <c r="I71" s="824"/>
      <c r="J71" s="824"/>
      <c r="K71" s="824"/>
      <c r="L71" s="824"/>
      <c r="M71" s="824"/>
      <c r="N71" s="824"/>
      <c r="O71" s="824"/>
      <c r="P71" s="825"/>
      <c r="Q71" s="826">
        <v>12</v>
      </c>
      <c r="R71" s="827"/>
      <c r="S71" s="827"/>
      <c r="T71" s="827"/>
      <c r="U71" s="780"/>
      <c r="V71" s="828">
        <v>10</v>
      </c>
      <c r="W71" s="827"/>
      <c r="X71" s="827"/>
      <c r="Y71" s="827"/>
      <c r="Z71" s="780"/>
      <c r="AA71" s="828">
        <v>2</v>
      </c>
      <c r="AB71" s="827"/>
      <c r="AC71" s="827"/>
      <c r="AD71" s="827"/>
      <c r="AE71" s="780"/>
      <c r="AF71" s="828">
        <v>2</v>
      </c>
      <c r="AG71" s="827"/>
      <c r="AH71" s="827"/>
      <c r="AI71" s="827"/>
      <c r="AJ71" s="780"/>
      <c r="AK71" s="828">
        <v>8</v>
      </c>
      <c r="AL71" s="827"/>
      <c r="AM71" s="827"/>
      <c r="AN71" s="827"/>
      <c r="AO71" s="780"/>
      <c r="AP71" s="828" t="s">
        <v>480</v>
      </c>
      <c r="AQ71" s="827"/>
      <c r="AR71" s="827"/>
      <c r="AS71" s="827"/>
      <c r="AT71" s="780"/>
      <c r="AU71" s="828" t="s">
        <v>480</v>
      </c>
      <c r="AV71" s="827"/>
      <c r="AW71" s="827"/>
      <c r="AX71" s="827"/>
      <c r="AY71" s="780"/>
      <c r="AZ71" s="778"/>
      <c r="BA71" s="778"/>
      <c r="BB71" s="778"/>
      <c r="BC71" s="778"/>
      <c r="BD71" s="779"/>
      <c r="BE71" s="196"/>
      <c r="BF71" s="196"/>
      <c r="BG71" s="196"/>
      <c r="BH71" s="196"/>
      <c r="BI71" s="196"/>
      <c r="BJ71" s="196"/>
      <c r="BK71" s="196"/>
      <c r="BL71" s="196"/>
      <c r="BM71" s="196"/>
      <c r="BN71" s="196"/>
      <c r="BO71" s="196"/>
      <c r="BP71" s="196"/>
      <c r="BQ71" s="193">
        <v>65</v>
      </c>
      <c r="BR71" s="198"/>
      <c r="BS71" s="807"/>
      <c r="BT71" s="808"/>
      <c r="BU71" s="808"/>
      <c r="BV71" s="808"/>
      <c r="BW71" s="808"/>
      <c r="BX71" s="808"/>
      <c r="BY71" s="808"/>
      <c r="BZ71" s="808"/>
      <c r="CA71" s="808"/>
      <c r="CB71" s="808"/>
      <c r="CC71" s="808"/>
      <c r="CD71" s="808"/>
      <c r="CE71" s="808"/>
      <c r="CF71" s="808"/>
      <c r="CG71" s="813"/>
      <c r="CH71" s="810"/>
      <c r="CI71" s="811"/>
      <c r="CJ71" s="811"/>
      <c r="CK71" s="811"/>
      <c r="CL71" s="812"/>
      <c r="CM71" s="810"/>
      <c r="CN71" s="811"/>
      <c r="CO71" s="811"/>
      <c r="CP71" s="811"/>
      <c r="CQ71" s="812"/>
      <c r="CR71" s="810"/>
      <c r="CS71" s="811"/>
      <c r="CT71" s="811"/>
      <c r="CU71" s="811"/>
      <c r="CV71" s="812"/>
      <c r="CW71" s="810"/>
      <c r="CX71" s="811"/>
      <c r="CY71" s="811"/>
      <c r="CZ71" s="811"/>
      <c r="DA71" s="812"/>
      <c r="DB71" s="810"/>
      <c r="DC71" s="811"/>
      <c r="DD71" s="811"/>
      <c r="DE71" s="811"/>
      <c r="DF71" s="812"/>
      <c r="DG71" s="810"/>
      <c r="DH71" s="811"/>
      <c r="DI71" s="811"/>
      <c r="DJ71" s="811"/>
      <c r="DK71" s="812"/>
      <c r="DL71" s="810"/>
      <c r="DM71" s="811"/>
      <c r="DN71" s="811"/>
      <c r="DO71" s="811"/>
      <c r="DP71" s="812"/>
      <c r="DQ71" s="810"/>
      <c r="DR71" s="811"/>
      <c r="DS71" s="811"/>
      <c r="DT71" s="811"/>
      <c r="DU71" s="812"/>
      <c r="DV71" s="807"/>
      <c r="DW71" s="808"/>
      <c r="DX71" s="808"/>
      <c r="DY71" s="808"/>
      <c r="DZ71" s="809"/>
      <c r="EA71" s="184"/>
    </row>
    <row r="72" spans="1:131" ht="26.25" customHeight="1" x14ac:dyDescent="0.15">
      <c r="A72" s="193">
        <v>5</v>
      </c>
      <c r="B72" s="823" t="s">
        <v>545</v>
      </c>
      <c r="C72" s="824"/>
      <c r="D72" s="824"/>
      <c r="E72" s="824"/>
      <c r="F72" s="824"/>
      <c r="G72" s="824"/>
      <c r="H72" s="824"/>
      <c r="I72" s="824"/>
      <c r="J72" s="824"/>
      <c r="K72" s="824"/>
      <c r="L72" s="824"/>
      <c r="M72" s="824"/>
      <c r="N72" s="824"/>
      <c r="O72" s="824"/>
      <c r="P72" s="825"/>
      <c r="Q72" s="826">
        <v>183</v>
      </c>
      <c r="R72" s="827"/>
      <c r="S72" s="827"/>
      <c r="T72" s="827"/>
      <c r="U72" s="780"/>
      <c r="V72" s="828">
        <v>162</v>
      </c>
      <c r="W72" s="827"/>
      <c r="X72" s="827"/>
      <c r="Y72" s="827"/>
      <c r="Z72" s="780"/>
      <c r="AA72" s="828">
        <v>20</v>
      </c>
      <c r="AB72" s="827"/>
      <c r="AC72" s="827"/>
      <c r="AD72" s="827"/>
      <c r="AE72" s="780"/>
      <c r="AF72" s="828">
        <v>16</v>
      </c>
      <c r="AG72" s="827"/>
      <c r="AH72" s="827"/>
      <c r="AI72" s="827"/>
      <c r="AJ72" s="780"/>
      <c r="AK72" s="828" t="s">
        <v>553</v>
      </c>
      <c r="AL72" s="827"/>
      <c r="AM72" s="827"/>
      <c r="AN72" s="827"/>
      <c r="AO72" s="780"/>
      <c r="AP72" s="828" t="s">
        <v>480</v>
      </c>
      <c r="AQ72" s="827"/>
      <c r="AR72" s="827"/>
      <c r="AS72" s="827"/>
      <c r="AT72" s="780"/>
      <c r="AU72" s="828" t="s">
        <v>480</v>
      </c>
      <c r="AV72" s="827"/>
      <c r="AW72" s="827"/>
      <c r="AX72" s="827"/>
      <c r="AY72" s="780"/>
      <c r="AZ72" s="778"/>
      <c r="BA72" s="778"/>
      <c r="BB72" s="778"/>
      <c r="BC72" s="778"/>
      <c r="BD72" s="779"/>
      <c r="BE72" s="196"/>
      <c r="BF72" s="196"/>
      <c r="BG72" s="196"/>
      <c r="BH72" s="196"/>
      <c r="BI72" s="196"/>
      <c r="BJ72" s="196"/>
      <c r="BK72" s="196"/>
      <c r="BL72" s="196"/>
      <c r="BM72" s="196"/>
      <c r="BN72" s="196"/>
      <c r="BO72" s="196"/>
      <c r="BP72" s="196"/>
      <c r="BQ72" s="193">
        <v>66</v>
      </c>
      <c r="BR72" s="198"/>
      <c r="BS72" s="807"/>
      <c r="BT72" s="808"/>
      <c r="BU72" s="808"/>
      <c r="BV72" s="808"/>
      <c r="BW72" s="808"/>
      <c r="BX72" s="808"/>
      <c r="BY72" s="808"/>
      <c r="BZ72" s="808"/>
      <c r="CA72" s="808"/>
      <c r="CB72" s="808"/>
      <c r="CC72" s="808"/>
      <c r="CD72" s="808"/>
      <c r="CE72" s="808"/>
      <c r="CF72" s="808"/>
      <c r="CG72" s="813"/>
      <c r="CH72" s="810"/>
      <c r="CI72" s="811"/>
      <c r="CJ72" s="811"/>
      <c r="CK72" s="811"/>
      <c r="CL72" s="812"/>
      <c r="CM72" s="810"/>
      <c r="CN72" s="811"/>
      <c r="CO72" s="811"/>
      <c r="CP72" s="811"/>
      <c r="CQ72" s="812"/>
      <c r="CR72" s="810"/>
      <c r="CS72" s="811"/>
      <c r="CT72" s="811"/>
      <c r="CU72" s="811"/>
      <c r="CV72" s="812"/>
      <c r="CW72" s="810"/>
      <c r="CX72" s="811"/>
      <c r="CY72" s="811"/>
      <c r="CZ72" s="811"/>
      <c r="DA72" s="812"/>
      <c r="DB72" s="810"/>
      <c r="DC72" s="811"/>
      <c r="DD72" s="811"/>
      <c r="DE72" s="811"/>
      <c r="DF72" s="812"/>
      <c r="DG72" s="810"/>
      <c r="DH72" s="811"/>
      <c r="DI72" s="811"/>
      <c r="DJ72" s="811"/>
      <c r="DK72" s="812"/>
      <c r="DL72" s="810"/>
      <c r="DM72" s="811"/>
      <c r="DN72" s="811"/>
      <c r="DO72" s="811"/>
      <c r="DP72" s="812"/>
      <c r="DQ72" s="810"/>
      <c r="DR72" s="811"/>
      <c r="DS72" s="811"/>
      <c r="DT72" s="811"/>
      <c r="DU72" s="812"/>
      <c r="DV72" s="807"/>
      <c r="DW72" s="808"/>
      <c r="DX72" s="808"/>
      <c r="DY72" s="808"/>
      <c r="DZ72" s="809"/>
      <c r="EA72" s="184"/>
    </row>
    <row r="73" spans="1:131" ht="26.25" customHeight="1" x14ac:dyDescent="0.15">
      <c r="A73" s="193">
        <v>6</v>
      </c>
      <c r="B73" s="823" t="s">
        <v>535</v>
      </c>
      <c r="C73" s="824"/>
      <c r="D73" s="824"/>
      <c r="E73" s="824"/>
      <c r="F73" s="824"/>
      <c r="G73" s="824"/>
      <c r="H73" s="824"/>
      <c r="I73" s="824"/>
      <c r="J73" s="824"/>
      <c r="K73" s="824"/>
      <c r="L73" s="824"/>
      <c r="M73" s="824"/>
      <c r="N73" s="824"/>
      <c r="O73" s="824"/>
      <c r="P73" s="825"/>
      <c r="Q73" s="826">
        <v>22493</v>
      </c>
      <c r="R73" s="827"/>
      <c r="S73" s="827"/>
      <c r="T73" s="827"/>
      <c r="U73" s="780"/>
      <c r="V73" s="828">
        <v>22018</v>
      </c>
      <c r="W73" s="827"/>
      <c r="X73" s="827"/>
      <c r="Y73" s="827"/>
      <c r="Z73" s="780"/>
      <c r="AA73" s="828">
        <v>475</v>
      </c>
      <c r="AB73" s="827"/>
      <c r="AC73" s="827"/>
      <c r="AD73" s="827"/>
      <c r="AE73" s="780"/>
      <c r="AF73" s="828">
        <v>475</v>
      </c>
      <c r="AG73" s="827"/>
      <c r="AH73" s="827"/>
      <c r="AI73" s="827"/>
      <c r="AJ73" s="780"/>
      <c r="AK73" s="828">
        <v>1327</v>
      </c>
      <c r="AL73" s="827"/>
      <c r="AM73" s="827"/>
      <c r="AN73" s="827"/>
      <c r="AO73" s="780"/>
      <c r="AP73" s="828" t="s">
        <v>480</v>
      </c>
      <c r="AQ73" s="827"/>
      <c r="AR73" s="827"/>
      <c r="AS73" s="827"/>
      <c r="AT73" s="780"/>
      <c r="AU73" s="828" t="s">
        <v>480</v>
      </c>
      <c r="AV73" s="827"/>
      <c r="AW73" s="827"/>
      <c r="AX73" s="827"/>
      <c r="AY73" s="780"/>
      <c r="AZ73" s="778"/>
      <c r="BA73" s="778"/>
      <c r="BB73" s="778"/>
      <c r="BC73" s="778"/>
      <c r="BD73" s="779"/>
      <c r="BE73" s="196"/>
      <c r="BF73" s="196"/>
      <c r="BG73" s="196"/>
      <c r="BH73" s="196"/>
      <c r="BI73" s="196"/>
      <c r="BJ73" s="196"/>
      <c r="BK73" s="196"/>
      <c r="BL73" s="196"/>
      <c r="BM73" s="196"/>
      <c r="BN73" s="196"/>
      <c r="BO73" s="196"/>
      <c r="BP73" s="196"/>
      <c r="BQ73" s="193">
        <v>67</v>
      </c>
      <c r="BR73" s="198"/>
      <c r="BS73" s="807"/>
      <c r="BT73" s="808"/>
      <c r="BU73" s="808"/>
      <c r="BV73" s="808"/>
      <c r="BW73" s="808"/>
      <c r="BX73" s="808"/>
      <c r="BY73" s="808"/>
      <c r="BZ73" s="808"/>
      <c r="CA73" s="808"/>
      <c r="CB73" s="808"/>
      <c r="CC73" s="808"/>
      <c r="CD73" s="808"/>
      <c r="CE73" s="808"/>
      <c r="CF73" s="808"/>
      <c r="CG73" s="813"/>
      <c r="CH73" s="810"/>
      <c r="CI73" s="811"/>
      <c r="CJ73" s="811"/>
      <c r="CK73" s="811"/>
      <c r="CL73" s="812"/>
      <c r="CM73" s="810"/>
      <c r="CN73" s="811"/>
      <c r="CO73" s="811"/>
      <c r="CP73" s="811"/>
      <c r="CQ73" s="812"/>
      <c r="CR73" s="810"/>
      <c r="CS73" s="811"/>
      <c r="CT73" s="811"/>
      <c r="CU73" s="811"/>
      <c r="CV73" s="812"/>
      <c r="CW73" s="810"/>
      <c r="CX73" s="811"/>
      <c r="CY73" s="811"/>
      <c r="CZ73" s="811"/>
      <c r="DA73" s="812"/>
      <c r="DB73" s="810"/>
      <c r="DC73" s="811"/>
      <c r="DD73" s="811"/>
      <c r="DE73" s="811"/>
      <c r="DF73" s="812"/>
      <c r="DG73" s="810"/>
      <c r="DH73" s="811"/>
      <c r="DI73" s="811"/>
      <c r="DJ73" s="811"/>
      <c r="DK73" s="812"/>
      <c r="DL73" s="810"/>
      <c r="DM73" s="811"/>
      <c r="DN73" s="811"/>
      <c r="DO73" s="811"/>
      <c r="DP73" s="812"/>
      <c r="DQ73" s="810"/>
      <c r="DR73" s="811"/>
      <c r="DS73" s="811"/>
      <c r="DT73" s="811"/>
      <c r="DU73" s="812"/>
      <c r="DV73" s="807"/>
      <c r="DW73" s="808"/>
      <c r="DX73" s="808"/>
      <c r="DY73" s="808"/>
      <c r="DZ73" s="809"/>
      <c r="EA73" s="184"/>
    </row>
    <row r="74" spans="1:131" ht="26.25" customHeight="1" x14ac:dyDescent="0.15">
      <c r="A74" s="193">
        <v>7</v>
      </c>
      <c r="B74" s="823" t="s">
        <v>536</v>
      </c>
      <c r="C74" s="824"/>
      <c r="D74" s="824"/>
      <c r="E74" s="824"/>
      <c r="F74" s="824"/>
      <c r="G74" s="824"/>
      <c r="H74" s="824"/>
      <c r="I74" s="824"/>
      <c r="J74" s="824"/>
      <c r="K74" s="824"/>
      <c r="L74" s="824"/>
      <c r="M74" s="824"/>
      <c r="N74" s="824"/>
      <c r="O74" s="824"/>
      <c r="P74" s="825"/>
      <c r="Q74" s="826">
        <v>186</v>
      </c>
      <c r="R74" s="827"/>
      <c r="S74" s="827"/>
      <c r="T74" s="827"/>
      <c r="U74" s="780"/>
      <c r="V74" s="828">
        <v>154</v>
      </c>
      <c r="W74" s="827"/>
      <c r="X74" s="827"/>
      <c r="Y74" s="827"/>
      <c r="Z74" s="780"/>
      <c r="AA74" s="828">
        <v>32</v>
      </c>
      <c r="AB74" s="827"/>
      <c r="AC74" s="827"/>
      <c r="AD74" s="827"/>
      <c r="AE74" s="780"/>
      <c r="AF74" s="828">
        <v>32</v>
      </c>
      <c r="AG74" s="827"/>
      <c r="AH74" s="827"/>
      <c r="AI74" s="827"/>
      <c r="AJ74" s="780"/>
      <c r="AK74" s="828" t="s">
        <v>480</v>
      </c>
      <c r="AL74" s="827"/>
      <c r="AM74" s="827"/>
      <c r="AN74" s="827"/>
      <c r="AO74" s="780"/>
      <c r="AP74" s="828" t="s">
        <v>480</v>
      </c>
      <c r="AQ74" s="827"/>
      <c r="AR74" s="827"/>
      <c r="AS74" s="827"/>
      <c r="AT74" s="780"/>
      <c r="AU74" s="828" t="s">
        <v>480</v>
      </c>
      <c r="AV74" s="827"/>
      <c r="AW74" s="827"/>
      <c r="AX74" s="827"/>
      <c r="AY74" s="780"/>
      <c r="AZ74" s="778"/>
      <c r="BA74" s="778"/>
      <c r="BB74" s="778"/>
      <c r="BC74" s="778"/>
      <c r="BD74" s="779"/>
      <c r="BE74" s="196"/>
      <c r="BF74" s="196"/>
      <c r="BG74" s="196"/>
      <c r="BH74" s="196"/>
      <c r="BI74" s="196"/>
      <c r="BJ74" s="196"/>
      <c r="BK74" s="196"/>
      <c r="BL74" s="196"/>
      <c r="BM74" s="196"/>
      <c r="BN74" s="196"/>
      <c r="BO74" s="196"/>
      <c r="BP74" s="196"/>
      <c r="BQ74" s="193">
        <v>68</v>
      </c>
      <c r="BR74" s="198"/>
      <c r="BS74" s="807"/>
      <c r="BT74" s="808"/>
      <c r="BU74" s="808"/>
      <c r="BV74" s="808"/>
      <c r="BW74" s="808"/>
      <c r="BX74" s="808"/>
      <c r="BY74" s="808"/>
      <c r="BZ74" s="808"/>
      <c r="CA74" s="808"/>
      <c r="CB74" s="808"/>
      <c r="CC74" s="808"/>
      <c r="CD74" s="808"/>
      <c r="CE74" s="808"/>
      <c r="CF74" s="808"/>
      <c r="CG74" s="813"/>
      <c r="CH74" s="810"/>
      <c r="CI74" s="811"/>
      <c r="CJ74" s="811"/>
      <c r="CK74" s="811"/>
      <c r="CL74" s="812"/>
      <c r="CM74" s="810"/>
      <c r="CN74" s="811"/>
      <c r="CO74" s="811"/>
      <c r="CP74" s="811"/>
      <c r="CQ74" s="812"/>
      <c r="CR74" s="810"/>
      <c r="CS74" s="811"/>
      <c r="CT74" s="811"/>
      <c r="CU74" s="811"/>
      <c r="CV74" s="812"/>
      <c r="CW74" s="810"/>
      <c r="CX74" s="811"/>
      <c r="CY74" s="811"/>
      <c r="CZ74" s="811"/>
      <c r="DA74" s="812"/>
      <c r="DB74" s="810"/>
      <c r="DC74" s="811"/>
      <c r="DD74" s="811"/>
      <c r="DE74" s="811"/>
      <c r="DF74" s="812"/>
      <c r="DG74" s="810"/>
      <c r="DH74" s="811"/>
      <c r="DI74" s="811"/>
      <c r="DJ74" s="811"/>
      <c r="DK74" s="812"/>
      <c r="DL74" s="810"/>
      <c r="DM74" s="811"/>
      <c r="DN74" s="811"/>
      <c r="DO74" s="811"/>
      <c r="DP74" s="812"/>
      <c r="DQ74" s="810"/>
      <c r="DR74" s="811"/>
      <c r="DS74" s="811"/>
      <c r="DT74" s="811"/>
      <c r="DU74" s="812"/>
      <c r="DV74" s="807"/>
      <c r="DW74" s="808"/>
      <c r="DX74" s="808"/>
      <c r="DY74" s="808"/>
      <c r="DZ74" s="809"/>
      <c r="EA74" s="184"/>
    </row>
    <row r="75" spans="1:131" ht="26.25" customHeight="1" x14ac:dyDescent="0.15">
      <c r="A75" s="193">
        <v>8</v>
      </c>
      <c r="B75" s="823" t="s">
        <v>537</v>
      </c>
      <c r="C75" s="824"/>
      <c r="D75" s="824"/>
      <c r="E75" s="824"/>
      <c r="F75" s="824"/>
      <c r="G75" s="824"/>
      <c r="H75" s="824"/>
      <c r="I75" s="824"/>
      <c r="J75" s="824"/>
      <c r="K75" s="824"/>
      <c r="L75" s="824"/>
      <c r="M75" s="824"/>
      <c r="N75" s="824"/>
      <c r="O75" s="824"/>
      <c r="P75" s="825"/>
      <c r="Q75" s="826">
        <v>112</v>
      </c>
      <c r="R75" s="827"/>
      <c r="S75" s="827"/>
      <c r="T75" s="827"/>
      <c r="U75" s="780"/>
      <c r="V75" s="828">
        <v>97</v>
      </c>
      <c r="W75" s="827"/>
      <c r="X75" s="827"/>
      <c r="Y75" s="827"/>
      <c r="Z75" s="780"/>
      <c r="AA75" s="828">
        <v>15</v>
      </c>
      <c r="AB75" s="827"/>
      <c r="AC75" s="827"/>
      <c r="AD75" s="827"/>
      <c r="AE75" s="780"/>
      <c r="AF75" s="828">
        <v>15</v>
      </c>
      <c r="AG75" s="827"/>
      <c r="AH75" s="827"/>
      <c r="AI75" s="827"/>
      <c r="AJ75" s="780"/>
      <c r="AK75" s="828">
        <v>2</v>
      </c>
      <c r="AL75" s="827"/>
      <c r="AM75" s="827"/>
      <c r="AN75" s="827"/>
      <c r="AO75" s="780"/>
      <c r="AP75" s="828" t="s">
        <v>480</v>
      </c>
      <c r="AQ75" s="827"/>
      <c r="AR75" s="827"/>
      <c r="AS75" s="827"/>
      <c r="AT75" s="780"/>
      <c r="AU75" s="828" t="s">
        <v>480</v>
      </c>
      <c r="AV75" s="827"/>
      <c r="AW75" s="827"/>
      <c r="AX75" s="827"/>
      <c r="AY75" s="780"/>
      <c r="AZ75" s="778"/>
      <c r="BA75" s="778"/>
      <c r="BB75" s="778"/>
      <c r="BC75" s="778"/>
      <c r="BD75" s="779"/>
      <c r="BE75" s="196"/>
      <c r="BF75" s="196"/>
      <c r="BG75" s="196"/>
      <c r="BH75" s="196"/>
      <c r="BI75" s="196"/>
      <c r="BJ75" s="196"/>
      <c r="BK75" s="196"/>
      <c r="BL75" s="196"/>
      <c r="BM75" s="196"/>
      <c r="BN75" s="196"/>
      <c r="BO75" s="196"/>
      <c r="BP75" s="196"/>
      <c r="BQ75" s="193">
        <v>69</v>
      </c>
      <c r="BR75" s="198"/>
      <c r="BS75" s="807"/>
      <c r="BT75" s="808"/>
      <c r="BU75" s="808"/>
      <c r="BV75" s="808"/>
      <c r="BW75" s="808"/>
      <c r="BX75" s="808"/>
      <c r="BY75" s="808"/>
      <c r="BZ75" s="808"/>
      <c r="CA75" s="808"/>
      <c r="CB75" s="808"/>
      <c r="CC75" s="808"/>
      <c r="CD75" s="808"/>
      <c r="CE75" s="808"/>
      <c r="CF75" s="808"/>
      <c r="CG75" s="813"/>
      <c r="CH75" s="810"/>
      <c r="CI75" s="811"/>
      <c r="CJ75" s="811"/>
      <c r="CK75" s="811"/>
      <c r="CL75" s="812"/>
      <c r="CM75" s="810"/>
      <c r="CN75" s="811"/>
      <c r="CO75" s="811"/>
      <c r="CP75" s="811"/>
      <c r="CQ75" s="812"/>
      <c r="CR75" s="810"/>
      <c r="CS75" s="811"/>
      <c r="CT75" s="811"/>
      <c r="CU75" s="811"/>
      <c r="CV75" s="812"/>
      <c r="CW75" s="810"/>
      <c r="CX75" s="811"/>
      <c r="CY75" s="811"/>
      <c r="CZ75" s="811"/>
      <c r="DA75" s="812"/>
      <c r="DB75" s="810"/>
      <c r="DC75" s="811"/>
      <c r="DD75" s="811"/>
      <c r="DE75" s="811"/>
      <c r="DF75" s="812"/>
      <c r="DG75" s="810"/>
      <c r="DH75" s="811"/>
      <c r="DI75" s="811"/>
      <c r="DJ75" s="811"/>
      <c r="DK75" s="812"/>
      <c r="DL75" s="810"/>
      <c r="DM75" s="811"/>
      <c r="DN75" s="811"/>
      <c r="DO75" s="811"/>
      <c r="DP75" s="812"/>
      <c r="DQ75" s="810"/>
      <c r="DR75" s="811"/>
      <c r="DS75" s="811"/>
      <c r="DT75" s="811"/>
      <c r="DU75" s="812"/>
      <c r="DV75" s="807"/>
      <c r="DW75" s="808"/>
      <c r="DX75" s="808"/>
      <c r="DY75" s="808"/>
      <c r="DZ75" s="809"/>
      <c r="EA75" s="184"/>
    </row>
    <row r="76" spans="1:131" ht="26.25" customHeight="1" x14ac:dyDescent="0.15">
      <c r="A76" s="193">
        <v>9</v>
      </c>
      <c r="B76" s="823" t="s">
        <v>538</v>
      </c>
      <c r="C76" s="824"/>
      <c r="D76" s="824"/>
      <c r="E76" s="824"/>
      <c r="F76" s="824"/>
      <c r="G76" s="824"/>
      <c r="H76" s="824"/>
      <c r="I76" s="824"/>
      <c r="J76" s="824"/>
      <c r="K76" s="824"/>
      <c r="L76" s="824"/>
      <c r="M76" s="824"/>
      <c r="N76" s="824"/>
      <c r="O76" s="824"/>
      <c r="P76" s="825"/>
      <c r="Q76" s="826">
        <v>111</v>
      </c>
      <c r="R76" s="827"/>
      <c r="S76" s="827"/>
      <c r="T76" s="827"/>
      <c r="U76" s="780"/>
      <c r="V76" s="828">
        <v>81</v>
      </c>
      <c r="W76" s="827"/>
      <c r="X76" s="827"/>
      <c r="Y76" s="827"/>
      <c r="Z76" s="780"/>
      <c r="AA76" s="828">
        <v>30</v>
      </c>
      <c r="AB76" s="827"/>
      <c r="AC76" s="827"/>
      <c r="AD76" s="827"/>
      <c r="AE76" s="780"/>
      <c r="AF76" s="828">
        <v>30</v>
      </c>
      <c r="AG76" s="827"/>
      <c r="AH76" s="827"/>
      <c r="AI76" s="827"/>
      <c r="AJ76" s="780"/>
      <c r="AK76" s="828" t="s">
        <v>480</v>
      </c>
      <c r="AL76" s="827"/>
      <c r="AM76" s="827"/>
      <c r="AN76" s="827"/>
      <c r="AO76" s="780"/>
      <c r="AP76" s="828" t="s">
        <v>480</v>
      </c>
      <c r="AQ76" s="827"/>
      <c r="AR76" s="827"/>
      <c r="AS76" s="827"/>
      <c r="AT76" s="780"/>
      <c r="AU76" s="828" t="s">
        <v>480</v>
      </c>
      <c r="AV76" s="827"/>
      <c r="AW76" s="827"/>
      <c r="AX76" s="827"/>
      <c r="AY76" s="780"/>
      <c r="AZ76" s="778"/>
      <c r="BA76" s="778"/>
      <c r="BB76" s="778"/>
      <c r="BC76" s="778"/>
      <c r="BD76" s="779"/>
      <c r="BE76" s="196"/>
      <c r="BF76" s="196"/>
      <c r="BG76" s="196"/>
      <c r="BH76" s="196"/>
      <c r="BI76" s="196"/>
      <c r="BJ76" s="196"/>
      <c r="BK76" s="196"/>
      <c r="BL76" s="196"/>
      <c r="BM76" s="196"/>
      <c r="BN76" s="196"/>
      <c r="BO76" s="196"/>
      <c r="BP76" s="196"/>
      <c r="BQ76" s="193">
        <v>70</v>
      </c>
      <c r="BR76" s="198"/>
      <c r="BS76" s="807"/>
      <c r="BT76" s="808"/>
      <c r="BU76" s="808"/>
      <c r="BV76" s="808"/>
      <c r="BW76" s="808"/>
      <c r="BX76" s="808"/>
      <c r="BY76" s="808"/>
      <c r="BZ76" s="808"/>
      <c r="CA76" s="808"/>
      <c r="CB76" s="808"/>
      <c r="CC76" s="808"/>
      <c r="CD76" s="808"/>
      <c r="CE76" s="808"/>
      <c r="CF76" s="808"/>
      <c r="CG76" s="813"/>
      <c r="CH76" s="810"/>
      <c r="CI76" s="811"/>
      <c r="CJ76" s="811"/>
      <c r="CK76" s="811"/>
      <c r="CL76" s="812"/>
      <c r="CM76" s="810"/>
      <c r="CN76" s="811"/>
      <c r="CO76" s="811"/>
      <c r="CP76" s="811"/>
      <c r="CQ76" s="812"/>
      <c r="CR76" s="810"/>
      <c r="CS76" s="811"/>
      <c r="CT76" s="811"/>
      <c r="CU76" s="811"/>
      <c r="CV76" s="812"/>
      <c r="CW76" s="810"/>
      <c r="CX76" s="811"/>
      <c r="CY76" s="811"/>
      <c r="CZ76" s="811"/>
      <c r="DA76" s="812"/>
      <c r="DB76" s="810"/>
      <c r="DC76" s="811"/>
      <c r="DD76" s="811"/>
      <c r="DE76" s="811"/>
      <c r="DF76" s="812"/>
      <c r="DG76" s="810"/>
      <c r="DH76" s="811"/>
      <c r="DI76" s="811"/>
      <c r="DJ76" s="811"/>
      <c r="DK76" s="812"/>
      <c r="DL76" s="810"/>
      <c r="DM76" s="811"/>
      <c r="DN76" s="811"/>
      <c r="DO76" s="811"/>
      <c r="DP76" s="812"/>
      <c r="DQ76" s="810"/>
      <c r="DR76" s="811"/>
      <c r="DS76" s="811"/>
      <c r="DT76" s="811"/>
      <c r="DU76" s="812"/>
      <c r="DV76" s="807"/>
      <c r="DW76" s="808"/>
      <c r="DX76" s="808"/>
      <c r="DY76" s="808"/>
      <c r="DZ76" s="809"/>
      <c r="EA76" s="184"/>
    </row>
    <row r="77" spans="1:131" ht="26.25" customHeight="1" x14ac:dyDescent="0.15">
      <c r="A77" s="193">
        <v>10</v>
      </c>
      <c r="B77" s="823" t="s">
        <v>539</v>
      </c>
      <c r="C77" s="824"/>
      <c r="D77" s="824"/>
      <c r="E77" s="824"/>
      <c r="F77" s="824"/>
      <c r="G77" s="824"/>
      <c r="H77" s="824"/>
      <c r="I77" s="824"/>
      <c r="J77" s="824"/>
      <c r="K77" s="824"/>
      <c r="L77" s="824"/>
      <c r="M77" s="824"/>
      <c r="N77" s="824"/>
      <c r="O77" s="824"/>
      <c r="P77" s="825"/>
      <c r="Q77" s="826">
        <v>2076</v>
      </c>
      <c r="R77" s="827"/>
      <c r="S77" s="827"/>
      <c r="T77" s="827"/>
      <c r="U77" s="780"/>
      <c r="V77" s="828">
        <v>1822</v>
      </c>
      <c r="W77" s="827"/>
      <c r="X77" s="827"/>
      <c r="Y77" s="827"/>
      <c r="Z77" s="780"/>
      <c r="AA77" s="828">
        <v>254</v>
      </c>
      <c r="AB77" s="827"/>
      <c r="AC77" s="827"/>
      <c r="AD77" s="827"/>
      <c r="AE77" s="780"/>
      <c r="AF77" s="828">
        <v>254</v>
      </c>
      <c r="AG77" s="827"/>
      <c r="AH77" s="827"/>
      <c r="AI77" s="827"/>
      <c r="AJ77" s="780"/>
      <c r="AK77" s="828">
        <v>73</v>
      </c>
      <c r="AL77" s="827"/>
      <c r="AM77" s="827"/>
      <c r="AN77" s="827"/>
      <c r="AO77" s="780"/>
      <c r="AP77" s="828" t="s">
        <v>480</v>
      </c>
      <c r="AQ77" s="827"/>
      <c r="AR77" s="827"/>
      <c r="AS77" s="827"/>
      <c r="AT77" s="780"/>
      <c r="AU77" s="828" t="s">
        <v>480</v>
      </c>
      <c r="AV77" s="827"/>
      <c r="AW77" s="827"/>
      <c r="AX77" s="827"/>
      <c r="AY77" s="780"/>
      <c r="AZ77" s="778"/>
      <c r="BA77" s="778"/>
      <c r="BB77" s="778"/>
      <c r="BC77" s="778"/>
      <c r="BD77" s="779"/>
      <c r="BE77" s="196"/>
      <c r="BF77" s="196"/>
      <c r="BG77" s="196"/>
      <c r="BH77" s="196"/>
      <c r="BI77" s="196"/>
      <c r="BJ77" s="196"/>
      <c r="BK77" s="196"/>
      <c r="BL77" s="196"/>
      <c r="BM77" s="196"/>
      <c r="BN77" s="196"/>
      <c r="BO77" s="196"/>
      <c r="BP77" s="196"/>
      <c r="BQ77" s="193">
        <v>71</v>
      </c>
      <c r="BR77" s="198"/>
      <c r="BS77" s="807"/>
      <c r="BT77" s="808"/>
      <c r="BU77" s="808"/>
      <c r="BV77" s="808"/>
      <c r="BW77" s="808"/>
      <c r="BX77" s="808"/>
      <c r="BY77" s="808"/>
      <c r="BZ77" s="808"/>
      <c r="CA77" s="808"/>
      <c r="CB77" s="808"/>
      <c r="CC77" s="808"/>
      <c r="CD77" s="808"/>
      <c r="CE77" s="808"/>
      <c r="CF77" s="808"/>
      <c r="CG77" s="813"/>
      <c r="CH77" s="810"/>
      <c r="CI77" s="811"/>
      <c r="CJ77" s="811"/>
      <c r="CK77" s="811"/>
      <c r="CL77" s="812"/>
      <c r="CM77" s="810"/>
      <c r="CN77" s="811"/>
      <c r="CO77" s="811"/>
      <c r="CP77" s="811"/>
      <c r="CQ77" s="812"/>
      <c r="CR77" s="810"/>
      <c r="CS77" s="811"/>
      <c r="CT77" s="811"/>
      <c r="CU77" s="811"/>
      <c r="CV77" s="812"/>
      <c r="CW77" s="810"/>
      <c r="CX77" s="811"/>
      <c r="CY77" s="811"/>
      <c r="CZ77" s="811"/>
      <c r="DA77" s="812"/>
      <c r="DB77" s="810"/>
      <c r="DC77" s="811"/>
      <c r="DD77" s="811"/>
      <c r="DE77" s="811"/>
      <c r="DF77" s="812"/>
      <c r="DG77" s="810"/>
      <c r="DH77" s="811"/>
      <c r="DI77" s="811"/>
      <c r="DJ77" s="811"/>
      <c r="DK77" s="812"/>
      <c r="DL77" s="810"/>
      <c r="DM77" s="811"/>
      <c r="DN77" s="811"/>
      <c r="DO77" s="811"/>
      <c r="DP77" s="812"/>
      <c r="DQ77" s="810"/>
      <c r="DR77" s="811"/>
      <c r="DS77" s="811"/>
      <c r="DT77" s="811"/>
      <c r="DU77" s="812"/>
      <c r="DV77" s="807"/>
      <c r="DW77" s="808"/>
      <c r="DX77" s="808"/>
      <c r="DY77" s="808"/>
      <c r="DZ77" s="809"/>
      <c r="EA77" s="184"/>
    </row>
    <row r="78" spans="1:131" ht="26.25" customHeight="1" x14ac:dyDescent="0.15">
      <c r="A78" s="193">
        <v>11</v>
      </c>
      <c r="B78" s="823" t="s">
        <v>540</v>
      </c>
      <c r="C78" s="824"/>
      <c r="D78" s="824"/>
      <c r="E78" s="824"/>
      <c r="F78" s="824"/>
      <c r="G78" s="824"/>
      <c r="H78" s="824"/>
      <c r="I78" s="824"/>
      <c r="J78" s="824"/>
      <c r="K78" s="824"/>
      <c r="L78" s="824"/>
      <c r="M78" s="824"/>
      <c r="N78" s="824"/>
      <c r="O78" s="824"/>
      <c r="P78" s="825"/>
      <c r="Q78" s="826">
        <v>565538</v>
      </c>
      <c r="R78" s="827"/>
      <c r="S78" s="827"/>
      <c r="T78" s="827"/>
      <c r="U78" s="780"/>
      <c r="V78" s="828">
        <v>552543</v>
      </c>
      <c r="W78" s="827"/>
      <c r="X78" s="827"/>
      <c r="Y78" s="827"/>
      <c r="Z78" s="780"/>
      <c r="AA78" s="828">
        <v>12995</v>
      </c>
      <c r="AB78" s="827"/>
      <c r="AC78" s="827"/>
      <c r="AD78" s="827"/>
      <c r="AE78" s="780"/>
      <c r="AF78" s="828">
        <v>12995</v>
      </c>
      <c r="AG78" s="827"/>
      <c r="AH78" s="827"/>
      <c r="AI78" s="827"/>
      <c r="AJ78" s="780"/>
      <c r="AK78" s="828">
        <v>3497</v>
      </c>
      <c r="AL78" s="827"/>
      <c r="AM78" s="827"/>
      <c r="AN78" s="827"/>
      <c r="AO78" s="780"/>
      <c r="AP78" s="828" t="s">
        <v>480</v>
      </c>
      <c r="AQ78" s="827"/>
      <c r="AR78" s="827"/>
      <c r="AS78" s="827"/>
      <c r="AT78" s="780"/>
      <c r="AU78" s="828" t="s">
        <v>480</v>
      </c>
      <c r="AV78" s="827"/>
      <c r="AW78" s="827"/>
      <c r="AX78" s="827"/>
      <c r="AY78" s="780"/>
      <c r="AZ78" s="778"/>
      <c r="BA78" s="778"/>
      <c r="BB78" s="778"/>
      <c r="BC78" s="778"/>
      <c r="BD78" s="779"/>
      <c r="BE78" s="196"/>
      <c r="BF78" s="196"/>
      <c r="BG78" s="196"/>
      <c r="BH78" s="196"/>
      <c r="BI78" s="196"/>
      <c r="BJ78" s="184"/>
      <c r="BK78" s="184"/>
      <c r="BL78" s="184"/>
      <c r="BM78" s="184"/>
      <c r="BN78" s="184"/>
      <c r="BO78" s="196"/>
      <c r="BP78" s="196"/>
      <c r="BQ78" s="193">
        <v>72</v>
      </c>
      <c r="BR78" s="198"/>
      <c r="BS78" s="807"/>
      <c r="BT78" s="808"/>
      <c r="BU78" s="808"/>
      <c r="BV78" s="808"/>
      <c r="BW78" s="808"/>
      <c r="BX78" s="808"/>
      <c r="BY78" s="808"/>
      <c r="BZ78" s="808"/>
      <c r="CA78" s="808"/>
      <c r="CB78" s="808"/>
      <c r="CC78" s="808"/>
      <c r="CD78" s="808"/>
      <c r="CE78" s="808"/>
      <c r="CF78" s="808"/>
      <c r="CG78" s="813"/>
      <c r="CH78" s="810"/>
      <c r="CI78" s="811"/>
      <c r="CJ78" s="811"/>
      <c r="CK78" s="811"/>
      <c r="CL78" s="812"/>
      <c r="CM78" s="810"/>
      <c r="CN78" s="811"/>
      <c r="CO78" s="811"/>
      <c r="CP78" s="811"/>
      <c r="CQ78" s="812"/>
      <c r="CR78" s="810"/>
      <c r="CS78" s="811"/>
      <c r="CT78" s="811"/>
      <c r="CU78" s="811"/>
      <c r="CV78" s="812"/>
      <c r="CW78" s="810"/>
      <c r="CX78" s="811"/>
      <c r="CY78" s="811"/>
      <c r="CZ78" s="811"/>
      <c r="DA78" s="812"/>
      <c r="DB78" s="810"/>
      <c r="DC78" s="811"/>
      <c r="DD78" s="811"/>
      <c r="DE78" s="811"/>
      <c r="DF78" s="812"/>
      <c r="DG78" s="810"/>
      <c r="DH78" s="811"/>
      <c r="DI78" s="811"/>
      <c r="DJ78" s="811"/>
      <c r="DK78" s="812"/>
      <c r="DL78" s="810"/>
      <c r="DM78" s="811"/>
      <c r="DN78" s="811"/>
      <c r="DO78" s="811"/>
      <c r="DP78" s="812"/>
      <c r="DQ78" s="810"/>
      <c r="DR78" s="811"/>
      <c r="DS78" s="811"/>
      <c r="DT78" s="811"/>
      <c r="DU78" s="812"/>
      <c r="DV78" s="807"/>
      <c r="DW78" s="808"/>
      <c r="DX78" s="808"/>
      <c r="DY78" s="808"/>
      <c r="DZ78" s="809"/>
      <c r="EA78" s="184"/>
    </row>
    <row r="79" spans="1:131" ht="26.25" customHeight="1" x14ac:dyDescent="0.15">
      <c r="A79" s="193">
        <v>12</v>
      </c>
      <c r="B79" s="823"/>
      <c r="C79" s="824"/>
      <c r="D79" s="824"/>
      <c r="E79" s="824"/>
      <c r="F79" s="824"/>
      <c r="G79" s="824"/>
      <c r="H79" s="824"/>
      <c r="I79" s="824"/>
      <c r="J79" s="824"/>
      <c r="K79" s="824"/>
      <c r="L79" s="824"/>
      <c r="M79" s="824"/>
      <c r="N79" s="824"/>
      <c r="O79" s="824"/>
      <c r="P79" s="825"/>
      <c r="Q79" s="829"/>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781"/>
      <c r="AP79" s="781"/>
      <c r="AQ79" s="781"/>
      <c r="AR79" s="781"/>
      <c r="AS79" s="781"/>
      <c r="AT79" s="781"/>
      <c r="AU79" s="781"/>
      <c r="AV79" s="781"/>
      <c r="AW79" s="781"/>
      <c r="AX79" s="781"/>
      <c r="AY79" s="781"/>
      <c r="AZ79" s="778"/>
      <c r="BA79" s="778"/>
      <c r="BB79" s="778"/>
      <c r="BC79" s="778"/>
      <c r="BD79" s="779"/>
      <c r="BE79" s="196"/>
      <c r="BF79" s="196"/>
      <c r="BG79" s="196"/>
      <c r="BH79" s="196"/>
      <c r="BI79" s="196"/>
      <c r="BJ79" s="184"/>
      <c r="BK79" s="184"/>
      <c r="BL79" s="184"/>
      <c r="BM79" s="184"/>
      <c r="BN79" s="184"/>
      <c r="BO79" s="196"/>
      <c r="BP79" s="196"/>
      <c r="BQ79" s="193">
        <v>73</v>
      </c>
      <c r="BR79" s="198"/>
      <c r="BS79" s="807"/>
      <c r="BT79" s="808"/>
      <c r="BU79" s="808"/>
      <c r="BV79" s="808"/>
      <c r="BW79" s="808"/>
      <c r="BX79" s="808"/>
      <c r="BY79" s="808"/>
      <c r="BZ79" s="808"/>
      <c r="CA79" s="808"/>
      <c r="CB79" s="808"/>
      <c r="CC79" s="808"/>
      <c r="CD79" s="808"/>
      <c r="CE79" s="808"/>
      <c r="CF79" s="808"/>
      <c r="CG79" s="813"/>
      <c r="CH79" s="810"/>
      <c r="CI79" s="811"/>
      <c r="CJ79" s="811"/>
      <c r="CK79" s="811"/>
      <c r="CL79" s="812"/>
      <c r="CM79" s="810"/>
      <c r="CN79" s="811"/>
      <c r="CO79" s="811"/>
      <c r="CP79" s="811"/>
      <c r="CQ79" s="812"/>
      <c r="CR79" s="810"/>
      <c r="CS79" s="811"/>
      <c r="CT79" s="811"/>
      <c r="CU79" s="811"/>
      <c r="CV79" s="812"/>
      <c r="CW79" s="810"/>
      <c r="CX79" s="811"/>
      <c r="CY79" s="811"/>
      <c r="CZ79" s="811"/>
      <c r="DA79" s="812"/>
      <c r="DB79" s="810"/>
      <c r="DC79" s="811"/>
      <c r="DD79" s="811"/>
      <c r="DE79" s="811"/>
      <c r="DF79" s="812"/>
      <c r="DG79" s="810"/>
      <c r="DH79" s="811"/>
      <c r="DI79" s="811"/>
      <c r="DJ79" s="811"/>
      <c r="DK79" s="812"/>
      <c r="DL79" s="810"/>
      <c r="DM79" s="811"/>
      <c r="DN79" s="811"/>
      <c r="DO79" s="811"/>
      <c r="DP79" s="812"/>
      <c r="DQ79" s="810"/>
      <c r="DR79" s="811"/>
      <c r="DS79" s="811"/>
      <c r="DT79" s="811"/>
      <c r="DU79" s="812"/>
      <c r="DV79" s="807"/>
      <c r="DW79" s="808"/>
      <c r="DX79" s="808"/>
      <c r="DY79" s="808"/>
      <c r="DZ79" s="809"/>
      <c r="EA79" s="184"/>
    </row>
    <row r="80" spans="1:131" ht="26.25" customHeight="1" x14ac:dyDescent="0.15">
      <c r="A80" s="193">
        <v>13</v>
      </c>
      <c r="B80" s="823"/>
      <c r="C80" s="824"/>
      <c r="D80" s="824"/>
      <c r="E80" s="824"/>
      <c r="F80" s="824"/>
      <c r="G80" s="824"/>
      <c r="H80" s="824"/>
      <c r="I80" s="824"/>
      <c r="J80" s="824"/>
      <c r="K80" s="824"/>
      <c r="L80" s="824"/>
      <c r="M80" s="824"/>
      <c r="N80" s="824"/>
      <c r="O80" s="824"/>
      <c r="P80" s="825"/>
      <c r="Q80" s="829"/>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1"/>
      <c r="AY80" s="781"/>
      <c r="AZ80" s="778"/>
      <c r="BA80" s="778"/>
      <c r="BB80" s="778"/>
      <c r="BC80" s="778"/>
      <c r="BD80" s="779"/>
      <c r="BE80" s="196"/>
      <c r="BF80" s="196"/>
      <c r="BG80" s="196"/>
      <c r="BH80" s="196"/>
      <c r="BI80" s="196"/>
      <c r="BJ80" s="196"/>
      <c r="BK80" s="196"/>
      <c r="BL80" s="196"/>
      <c r="BM80" s="196"/>
      <c r="BN80" s="196"/>
      <c r="BO80" s="196"/>
      <c r="BP80" s="196"/>
      <c r="BQ80" s="193">
        <v>74</v>
      </c>
      <c r="BR80" s="198"/>
      <c r="BS80" s="807"/>
      <c r="BT80" s="808"/>
      <c r="BU80" s="808"/>
      <c r="BV80" s="808"/>
      <c r="BW80" s="808"/>
      <c r="BX80" s="808"/>
      <c r="BY80" s="808"/>
      <c r="BZ80" s="808"/>
      <c r="CA80" s="808"/>
      <c r="CB80" s="808"/>
      <c r="CC80" s="808"/>
      <c r="CD80" s="808"/>
      <c r="CE80" s="808"/>
      <c r="CF80" s="808"/>
      <c r="CG80" s="813"/>
      <c r="CH80" s="810"/>
      <c r="CI80" s="811"/>
      <c r="CJ80" s="811"/>
      <c r="CK80" s="811"/>
      <c r="CL80" s="812"/>
      <c r="CM80" s="810"/>
      <c r="CN80" s="811"/>
      <c r="CO80" s="811"/>
      <c r="CP80" s="811"/>
      <c r="CQ80" s="812"/>
      <c r="CR80" s="810"/>
      <c r="CS80" s="811"/>
      <c r="CT80" s="811"/>
      <c r="CU80" s="811"/>
      <c r="CV80" s="812"/>
      <c r="CW80" s="810"/>
      <c r="CX80" s="811"/>
      <c r="CY80" s="811"/>
      <c r="CZ80" s="811"/>
      <c r="DA80" s="812"/>
      <c r="DB80" s="810"/>
      <c r="DC80" s="811"/>
      <c r="DD80" s="811"/>
      <c r="DE80" s="811"/>
      <c r="DF80" s="812"/>
      <c r="DG80" s="810"/>
      <c r="DH80" s="811"/>
      <c r="DI80" s="811"/>
      <c r="DJ80" s="811"/>
      <c r="DK80" s="812"/>
      <c r="DL80" s="810"/>
      <c r="DM80" s="811"/>
      <c r="DN80" s="811"/>
      <c r="DO80" s="811"/>
      <c r="DP80" s="812"/>
      <c r="DQ80" s="810"/>
      <c r="DR80" s="811"/>
      <c r="DS80" s="811"/>
      <c r="DT80" s="811"/>
      <c r="DU80" s="812"/>
      <c r="DV80" s="807"/>
      <c r="DW80" s="808"/>
      <c r="DX80" s="808"/>
      <c r="DY80" s="808"/>
      <c r="DZ80" s="809"/>
      <c r="EA80" s="184"/>
    </row>
    <row r="81" spans="1:131" ht="26.25" customHeight="1" x14ac:dyDescent="0.15">
      <c r="A81" s="193">
        <v>14</v>
      </c>
      <c r="B81" s="823"/>
      <c r="C81" s="824"/>
      <c r="D81" s="824"/>
      <c r="E81" s="824"/>
      <c r="F81" s="824"/>
      <c r="G81" s="824"/>
      <c r="H81" s="824"/>
      <c r="I81" s="824"/>
      <c r="J81" s="824"/>
      <c r="K81" s="824"/>
      <c r="L81" s="824"/>
      <c r="M81" s="824"/>
      <c r="N81" s="824"/>
      <c r="O81" s="824"/>
      <c r="P81" s="825"/>
      <c r="Q81" s="829"/>
      <c r="R81" s="781"/>
      <c r="S81" s="781"/>
      <c r="T81" s="781"/>
      <c r="U81" s="781"/>
      <c r="V81" s="781"/>
      <c r="W81" s="781"/>
      <c r="X81" s="781"/>
      <c r="Y81" s="781"/>
      <c r="Z81" s="781"/>
      <c r="AA81" s="781"/>
      <c r="AB81" s="781"/>
      <c r="AC81" s="781"/>
      <c r="AD81" s="781"/>
      <c r="AE81" s="781"/>
      <c r="AF81" s="781"/>
      <c r="AG81" s="781"/>
      <c r="AH81" s="781"/>
      <c r="AI81" s="781"/>
      <c r="AJ81" s="781"/>
      <c r="AK81" s="781"/>
      <c r="AL81" s="781"/>
      <c r="AM81" s="781"/>
      <c r="AN81" s="781"/>
      <c r="AO81" s="781"/>
      <c r="AP81" s="781"/>
      <c r="AQ81" s="781"/>
      <c r="AR81" s="781"/>
      <c r="AS81" s="781"/>
      <c r="AT81" s="781"/>
      <c r="AU81" s="781"/>
      <c r="AV81" s="781"/>
      <c r="AW81" s="781"/>
      <c r="AX81" s="781"/>
      <c r="AY81" s="781"/>
      <c r="AZ81" s="778"/>
      <c r="BA81" s="778"/>
      <c r="BB81" s="778"/>
      <c r="BC81" s="778"/>
      <c r="BD81" s="779"/>
      <c r="BE81" s="196"/>
      <c r="BF81" s="196"/>
      <c r="BG81" s="196"/>
      <c r="BH81" s="196"/>
      <c r="BI81" s="196"/>
      <c r="BJ81" s="196"/>
      <c r="BK81" s="196"/>
      <c r="BL81" s="196"/>
      <c r="BM81" s="196"/>
      <c r="BN81" s="196"/>
      <c r="BO81" s="196"/>
      <c r="BP81" s="196"/>
      <c r="BQ81" s="193">
        <v>75</v>
      </c>
      <c r="BR81" s="198"/>
      <c r="BS81" s="807"/>
      <c r="BT81" s="808"/>
      <c r="BU81" s="808"/>
      <c r="BV81" s="808"/>
      <c r="BW81" s="808"/>
      <c r="BX81" s="808"/>
      <c r="BY81" s="808"/>
      <c r="BZ81" s="808"/>
      <c r="CA81" s="808"/>
      <c r="CB81" s="808"/>
      <c r="CC81" s="808"/>
      <c r="CD81" s="808"/>
      <c r="CE81" s="808"/>
      <c r="CF81" s="808"/>
      <c r="CG81" s="813"/>
      <c r="CH81" s="810"/>
      <c r="CI81" s="811"/>
      <c r="CJ81" s="811"/>
      <c r="CK81" s="811"/>
      <c r="CL81" s="812"/>
      <c r="CM81" s="810"/>
      <c r="CN81" s="811"/>
      <c r="CO81" s="811"/>
      <c r="CP81" s="811"/>
      <c r="CQ81" s="812"/>
      <c r="CR81" s="810"/>
      <c r="CS81" s="811"/>
      <c r="CT81" s="811"/>
      <c r="CU81" s="811"/>
      <c r="CV81" s="812"/>
      <c r="CW81" s="810"/>
      <c r="CX81" s="811"/>
      <c r="CY81" s="811"/>
      <c r="CZ81" s="811"/>
      <c r="DA81" s="812"/>
      <c r="DB81" s="810"/>
      <c r="DC81" s="811"/>
      <c r="DD81" s="811"/>
      <c r="DE81" s="811"/>
      <c r="DF81" s="812"/>
      <c r="DG81" s="810"/>
      <c r="DH81" s="811"/>
      <c r="DI81" s="811"/>
      <c r="DJ81" s="811"/>
      <c r="DK81" s="812"/>
      <c r="DL81" s="810"/>
      <c r="DM81" s="811"/>
      <c r="DN81" s="811"/>
      <c r="DO81" s="811"/>
      <c r="DP81" s="812"/>
      <c r="DQ81" s="810"/>
      <c r="DR81" s="811"/>
      <c r="DS81" s="811"/>
      <c r="DT81" s="811"/>
      <c r="DU81" s="812"/>
      <c r="DV81" s="807"/>
      <c r="DW81" s="808"/>
      <c r="DX81" s="808"/>
      <c r="DY81" s="808"/>
      <c r="DZ81" s="809"/>
      <c r="EA81" s="184"/>
    </row>
    <row r="82" spans="1:131" ht="26.25" customHeight="1" x14ac:dyDescent="0.15">
      <c r="A82" s="193">
        <v>15</v>
      </c>
      <c r="B82" s="823"/>
      <c r="C82" s="824"/>
      <c r="D82" s="824"/>
      <c r="E82" s="824"/>
      <c r="F82" s="824"/>
      <c r="G82" s="824"/>
      <c r="H82" s="824"/>
      <c r="I82" s="824"/>
      <c r="J82" s="824"/>
      <c r="K82" s="824"/>
      <c r="L82" s="824"/>
      <c r="M82" s="824"/>
      <c r="N82" s="824"/>
      <c r="O82" s="824"/>
      <c r="P82" s="825"/>
      <c r="Q82" s="829"/>
      <c r="R82" s="781"/>
      <c r="S82" s="781"/>
      <c r="T82" s="781"/>
      <c r="U82" s="781"/>
      <c r="V82" s="781"/>
      <c r="W82" s="781"/>
      <c r="X82" s="781"/>
      <c r="Y82" s="781"/>
      <c r="Z82" s="781"/>
      <c r="AA82" s="781"/>
      <c r="AB82" s="781"/>
      <c r="AC82" s="781"/>
      <c r="AD82" s="781"/>
      <c r="AE82" s="781"/>
      <c r="AF82" s="781"/>
      <c r="AG82" s="781"/>
      <c r="AH82" s="781"/>
      <c r="AI82" s="781"/>
      <c r="AJ82" s="781"/>
      <c r="AK82" s="781"/>
      <c r="AL82" s="781"/>
      <c r="AM82" s="781"/>
      <c r="AN82" s="781"/>
      <c r="AO82" s="781"/>
      <c r="AP82" s="781"/>
      <c r="AQ82" s="781"/>
      <c r="AR82" s="781"/>
      <c r="AS82" s="781"/>
      <c r="AT82" s="781"/>
      <c r="AU82" s="781"/>
      <c r="AV82" s="781"/>
      <c r="AW82" s="781"/>
      <c r="AX82" s="781"/>
      <c r="AY82" s="781"/>
      <c r="AZ82" s="778"/>
      <c r="BA82" s="778"/>
      <c r="BB82" s="778"/>
      <c r="BC82" s="778"/>
      <c r="BD82" s="779"/>
      <c r="BE82" s="196"/>
      <c r="BF82" s="196"/>
      <c r="BG82" s="196"/>
      <c r="BH82" s="196"/>
      <c r="BI82" s="196"/>
      <c r="BJ82" s="196"/>
      <c r="BK82" s="196"/>
      <c r="BL82" s="196"/>
      <c r="BM82" s="196"/>
      <c r="BN82" s="196"/>
      <c r="BO82" s="196"/>
      <c r="BP82" s="196"/>
      <c r="BQ82" s="193">
        <v>76</v>
      </c>
      <c r="BR82" s="198"/>
      <c r="BS82" s="807"/>
      <c r="BT82" s="808"/>
      <c r="BU82" s="808"/>
      <c r="BV82" s="808"/>
      <c r="BW82" s="808"/>
      <c r="BX82" s="808"/>
      <c r="BY82" s="808"/>
      <c r="BZ82" s="808"/>
      <c r="CA82" s="808"/>
      <c r="CB82" s="808"/>
      <c r="CC82" s="808"/>
      <c r="CD82" s="808"/>
      <c r="CE82" s="808"/>
      <c r="CF82" s="808"/>
      <c r="CG82" s="813"/>
      <c r="CH82" s="810"/>
      <c r="CI82" s="811"/>
      <c r="CJ82" s="811"/>
      <c r="CK82" s="811"/>
      <c r="CL82" s="812"/>
      <c r="CM82" s="810"/>
      <c r="CN82" s="811"/>
      <c r="CO82" s="811"/>
      <c r="CP82" s="811"/>
      <c r="CQ82" s="812"/>
      <c r="CR82" s="810"/>
      <c r="CS82" s="811"/>
      <c r="CT82" s="811"/>
      <c r="CU82" s="811"/>
      <c r="CV82" s="812"/>
      <c r="CW82" s="810"/>
      <c r="CX82" s="811"/>
      <c r="CY82" s="811"/>
      <c r="CZ82" s="811"/>
      <c r="DA82" s="812"/>
      <c r="DB82" s="810"/>
      <c r="DC82" s="811"/>
      <c r="DD82" s="811"/>
      <c r="DE82" s="811"/>
      <c r="DF82" s="812"/>
      <c r="DG82" s="810"/>
      <c r="DH82" s="811"/>
      <c r="DI82" s="811"/>
      <c r="DJ82" s="811"/>
      <c r="DK82" s="812"/>
      <c r="DL82" s="810"/>
      <c r="DM82" s="811"/>
      <c r="DN82" s="811"/>
      <c r="DO82" s="811"/>
      <c r="DP82" s="812"/>
      <c r="DQ82" s="810"/>
      <c r="DR82" s="811"/>
      <c r="DS82" s="811"/>
      <c r="DT82" s="811"/>
      <c r="DU82" s="812"/>
      <c r="DV82" s="807"/>
      <c r="DW82" s="808"/>
      <c r="DX82" s="808"/>
      <c r="DY82" s="808"/>
      <c r="DZ82" s="809"/>
      <c r="EA82" s="184"/>
    </row>
    <row r="83" spans="1:131" ht="26.25" customHeight="1" x14ac:dyDescent="0.15">
      <c r="A83" s="193">
        <v>16</v>
      </c>
      <c r="B83" s="823"/>
      <c r="C83" s="824"/>
      <c r="D83" s="824"/>
      <c r="E83" s="824"/>
      <c r="F83" s="824"/>
      <c r="G83" s="824"/>
      <c r="H83" s="824"/>
      <c r="I83" s="824"/>
      <c r="J83" s="824"/>
      <c r="K83" s="824"/>
      <c r="L83" s="824"/>
      <c r="M83" s="824"/>
      <c r="N83" s="824"/>
      <c r="O83" s="824"/>
      <c r="P83" s="825"/>
      <c r="Q83" s="829"/>
      <c r="R83" s="781"/>
      <c r="S83" s="781"/>
      <c r="T83" s="781"/>
      <c r="U83" s="781"/>
      <c r="V83" s="781"/>
      <c r="W83" s="781"/>
      <c r="X83" s="781"/>
      <c r="Y83" s="781"/>
      <c r="Z83" s="781"/>
      <c r="AA83" s="781"/>
      <c r="AB83" s="781"/>
      <c r="AC83" s="781"/>
      <c r="AD83" s="781"/>
      <c r="AE83" s="781"/>
      <c r="AF83" s="781"/>
      <c r="AG83" s="781"/>
      <c r="AH83" s="781"/>
      <c r="AI83" s="781"/>
      <c r="AJ83" s="781"/>
      <c r="AK83" s="781"/>
      <c r="AL83" s="781"/>
      <c r="AM83" s="781"/>
      <c r="AN83" s="781"/>
      <c r="AO83" s="781"/>
      <c r="AP83" s="781"/>
      <c r="AQ83" s="781"/>
      <c r="AR83" s="781"/>
      <c r="AS83" s="781"/>
      <c r="AT83" s="781"/>
      <c r="AU83" s="781"/>
      <c r="AV83" s="781"/>
      <c r="AW83" s="781"/>
      <c r="AX83" s="781"/>
      <c r="AY83" s="781"/>
      <c r="AZ83" s="778"/>
      <c r="BA83" s="778"/>
      <c r="BB83" s="778"/>
      <c r="BC83" s="778"/>
      <c r="BD83" s="779"/>
      <c r="BE83" s="196"/>
      <c r="BF83" s="196"/>
      <c r="BG83" s="196"/>
      <c r="BH83" s="196"/>
      <c r="BI83" s="196"/>
      <c r="BJ83" s="196"/>
      <c r="BK83" s="196"/>
      <c r="BL83" s="196"/>
      <c r="BM83" s="196"/>
      <c r="BN83" s="196"/>
      <c r="BO83" s="196"/>
      <c r="BP83" s="196"/>
      <c r="BQ83" s="193">
        <v>77</v>
      </c>
      <c r="BR83" s="198"/>
      <c r="BS83" s="807"/>
      <c r="BT83" s="808"/>
      <c r="BU83" s="808"/>
      <c r="BV83" s="808"/>
      <c r="BW83" s="808"/>
      <c r="BX83" s="808"/>
      <c r="BY83" s="808"/>
      <c r="BZ83" s="808"/>
      <c r="CA83" s="808"/>
      <c r="CB83" s="808"/>
      <c r="CC83" s="808"/>
      <c r="CD83" s="808"/>
      <c r="CE83" s="808"/>
      <c r="CF83" s="808"/>
      <c r="CG83" s="813"/>
      <c r="CH83" s="810"/>
      <c r="CI83" s="811"/>
      <c r="CJ83" s="811"/>
      <c r="CK83" s="811"/>
      <c r="CL83" s="812"/>
      <c r="CM83" s="810"/>
      <c r="CN83" s="811"/>
      <c r="CO83" s="811"/>
      <c r="CP83" s="811"/>
      <c r="CQ83" s="812"/>
      <c r="CR83" s="810"/>
      <c r="CS83" s="811"/>
      <c r="CT83" s="811"/>
      <c r="CU83" s="811"/>
      <c r="CV83" s="812"/>
      <c r="CW83" s="810"/>
      <c r="CX83" s="811"/>
      <c r="CY83" s="811"/>
      <c r="CZ83" s="811"/>
      <c r="DA83" s="812"/>
      <c r="DB83" s="810"/>
      <c r="DC83" s="811"/>
      <c r="DD83" s="811"/>
      <c r="DE83" s="811"/>
      <c r="DF83" s="812"/>
      <c r="DG83" s="810"/>
      <c r="DH83" s="811"/>
      <c r="DI83" s="811"/>
      <c r="DJ83" s="811"/>
      <c r="DK83" s="812"/>
      <c r="DL83" s="810"/>
      <c r="DM83" s="811"/>
      <c r="DN83" s="811"/>
      <c r="DO83" s="811"/>
      <c r="DP83" s="812"/>
      <c r="DQ83" s="810"/>
      <c r="DR83" s="811"/>
      <c r="DS83" s="811"/>
      <c r="DT83" s="811"/>
      <c r="DU83" s="812"/>
      <c r="DV83" s="807"/>
      <c r="DW83" s="808"/>
      <c r="DX83" s="808"/>
      <c r="DY83" s="808"/>
      <c r="DZ83" s="809"/>
      <c r="EA83" s="184"/>
    </row>
    <row r="84" spans="1:131" ht="26.25" customHeight="1" x14ac:dyDescent="0.15">
      <c r="A84" s="193">
        <v>17</v>
      </c>
      <c r="B84" s="823"/>
      <c r="C84" s="824"/>
      <c r="D84" s="824"/>
      <c r="E84" s="824"/>
      <c r="F84" s="824"/>
      <c r="G84" s="824"/>
      <c r="H84" s="824"/>
      <c r="I84" s="824"/>
      <c r="J84" s="824"/>
      <c r="K84" s="824"/>
      <c r="L84" s="824"/>
      <c r="M84" s="824"/>
      <c r="N84" s="824"/>
      <c r="O84" s="824"/>
      <c r="P84" s="825"/>
      <c r="Q84" s="829"/>
      <c r="R84" s="781"/>
      <c r="S84" s="781"/>
      <c r="T84" s="781"/>
      <c r="U84" s="781"/>
      <c r="V84" s="781"/>
      <c r="W84" s="781"/>
      <c r="X84" s="781"/>
      <c r="Y84" s="781"/>
      <c r="Z84" s="781"/>
      <c r="AA84" s="781"/>
      <c r="AB84" s="781"/>
      <c r="AC84" s="781"/>
      <c r="AD84" s="781"/>
      <c r="AE84" s="781"/>
      <c r="AF84" s="781"/>
      <c r="AG84" s="781"/>
      <c r="AH84" s="781"/>
      <c r="AI84" s="781"/>
      <c r="AJ84" s="781"/>
      <c r="AK84" s="781"/>
      <c r="AL84" s="781"/>
      <c r="AM84" s="781"/>
      <c r="AN84" s="781"/>
      <c r="AO84" s="781"/>
      <c r="AP84" s="781"/>
      <c r="AQ84" s="781"/>
      <c r="AR84" s="781"/>
      <c r="AS84" s="781"/>
      <c r="AT84" s="781"/>
      <c r="AU84" s="781"/>
      <c r="AV84" s="781"/>
      <c r="AW84" s="781"/>
      <c r="AX84" s="781"/>
      <c r="AY84" s="781"/>
      <c r="AZ84" s="778"/>
      <c r="BA84" s="778"/>
      <c r="BB84" s="778"/>
      <c r="BC84" s="778"/>
      <c r="BD84" s="779"/>
      <c r="BE84" s="196"/>
      <c r="BF84" s="196"/>
      <c r="BG84" s="196"/>
      <c r="BH84" s="196"/>
      <c r="BI84" s="196"/>
      <c r="BJ84" s="196"/>
      <c r="BK84" s="196"/>
      <c r="BL84" s="196"/>
      <c r="BM84" s="196"/>
      <c r="BN84" s="196"/>
      <c r="BO84" s="196"/>
      <c r="BP84" s="196"/>
      <c r="BQ84" s="193">
        <v>78</v>
      </c>
      <c r="BR84" s="198"/>
      <c r="BS84" s="807"/>
      <c r="BT84" s="808"/>
      <c r="BU84" s="808"/>
      <c r="BV84" s="808"/>
      <c r="BW84" s="808"/>
      <c r="BX84" s="808"/>
      <c r="BY84" s="808"/>
      <c r="BZ84" s="808"/>
      <c r="CA84" s="808"/>
      <c r="CB84" s="808"/>
      <c r="CC84" s="808"/>
      <c r="CD84" s="808"/>
      <c r="CE84" s="808"/>
      <c r="CF84" s="808"/>
      <c r="CG84" s="813"/>
      <c r="CH84" s="810"/>
      <c r="CI84" s="811"/>
      <c r="CJ84" s="811"/>
      <c r="CK84" s="811"/>
      <c r="CL84" s="812"/>
      <c r="CM84" s="810"/>
      <c r="CN84" s="811"/>
      <c r="CO84" s="811"/>
      <c r="CP84" s="811"/>
      <c r="CQ84" s="812"/>
      <c r="CR84" s="810"/>
      <c r="CS84" s="811"/>
      <c r="CT84" s="811"/>
      <c r="CU84" s="811"/>
      <c r="CV84" s="812"/>
      <c r="CW84" s="810"/>
      <c r="CX84" s="811"/>
      <c r="CY84" s="811"/>
      <c r="CZ84" s="811"/>
      <c r="DA84" s="812"/>
      <c r="DB84" s="810"/>
      <c r="DC84" s="811"/>
      <c r="DD84" s="811"/>
      <c r="DE84" s="811"/>
      <c r="DF84" s="812"/>
      <c r="DG84" s="810"/>
      <c r="DH84" s="811"/>
      <c r="DI84" s="811"/>
      <c r="DJ84" s="811"/>
      <c r="DK84" s="812"/>
      <c r="DL84" s="810"/>
      <c r="DM84" s="811"/>
      <c r="DN84" s="811"/>
      <c r="DO84" s="811"/>
      <c r="DP84" s="812"/>
      <c r="DQ84" s="810"/>
      <c r="DR84" s="811"/>
      <c r="DS84" s="811"/>
      <c r="DT84" s="811"/>
      <c r="DU84" s="812"/>
      <c r="DV84" s="807"/>
      <c r="DW84" s="808"/>
      <c r="DX84" s="808"/>
      <c r="DY84" s="808"/>
      <c r="DZ84" s="809"/>
      <c r="EA84" s="184"/>
    </row>
    <row r="85" spans="1:131" ht="26.25" customHeight="1" x14ac:dyDescent="0.15">
      <c r="A85" s="193">
        <v>18</v>
      </c>
      <c r="B85" s="823"/>
      <c r="C85" s="824"/>
      <c r="D85" s="824"/>
      <c r="E85" s="824"/>
      <c r="F85" s="824"/>
      <c r="G85" s="824"/>
      <c r="H85" s="824"/>
      <c r="I85" s="824"/>
      <c r="J85" s="824"/>
      <c r="K85" s="824"/>
      <c r="L85" s="824"/>
      <c r="M85" s="824"/>
      <c r="N85" s="824"/>
      <c r="O85" s="824"/>
      <c r="P85" s="825"/>
      <c r="Q85" s="829"/>
      <c r="R85" s="781"/>
      <c r="S85" s="781"/>
      <c r="T85" s="781"/>
      <c r="U85" s="781"/>
      <c r="V85" s="781"/>
      <c r="W85" s="781"/>
      <c r="X85" s="781"/>
      <c r="Y85" s="781"/>
      <c r="Z85" s="781"/>
      <c r="AA85" s="781"/>
      <c r="AB85" s="781"/>
      <c r="AC85" s="781"/>
      <c r="AD85" s="781"/>
      <c r="AE85" s="781"/>
      <c r="AF85" s="781"/>
      <c r="AG85" s="781"/>
      <c r="AH85" s="781"/>
      <c r="AI85" s="781"/>
      <c r="AJ85" s="781"/>
      <c r="AK85" s="781"/>
      <c r="AL85" s="781"/>
      <c r="AM85" s="781"/>
      <c r="AN85" s="781"/>
      <c r="AO85" s="781"/>
      <c r="AP85" s="781"/>
      <c r="AQ85" s="781"/>
      <c r="AR85" s="781"/>
      <c r="AS85" s="781"/>
      <c r="AT85" s="781"/>
      <c r="AU85" s="781"/>
      <c r="AV85" s="781"/>
      <c r="AW85" s="781"/>
      <c r="AX85" s="781"/>
      <c r="AY85" s="781"/>
      <c r="AZ85" s="778"/>
      <c r="BA85" s="778"/>
      <c r="BB85" s="778"/>
      <c r="BC85" s="778"/>
      <c r="BD85" s="779"/>
      <c r="BE85" s="196"/>
      <c r="BF85" s="196"/>
      <c r="BG85" s="196"/>
      <c r="BH85" s="196"/>
      <c r="BI85" s="196"/>
      <c r="BJ85" s="196"/>
      <c r="BK85" s="196"/>
      <c r="BL85" s="196"/>
      <c r="BM85" s="196"/>
      <c r="BN85" s="196"/>
      <c r="BO85" s="196"/>
      <c r="BP85" s="196"/>
      <c r="BQ85" s="193">
        <v>79</v>
      </c>
      <c r="BR85" s="198"/>
      <c r="BS85" s="807"/>
      <c r="BT85" s="808"/>
      <c r="BU85" s="808"/>
      <c r="BV85" s="808"/>
      <c r="BW85" s="808"/>
      <c r="BX85" s="808"/>
      <c r="BY85" s="808"/>
      <c r="BZ85" s="808"/>
      <c r="CA85" s="808"/>
      <c r="CB85" s="808"/>
      <c r="CC85" s="808"/>
      <c r="CD85" s="808"/>
      <c r="CE85" s="808"/>
      <c r="CF85" s="808"/>
      <c r="CG85" s="813"/>
      <c r="CH85" s="810"/>
      <c r="CI85" s="811"/>
      <c r="CJ85" s="811"/>
      <c r="CK85" s="811"/>
      <c r="CL85" s="812"/>
      <c r="CM85" s="810"/>
      <c r="CN85" s="811"/>
      <c r="CO85" s="811"/>
      <c r="CP85" s="811"/>
      <c r="CQ85" s="812"/>
      <c r="CR85" s="810"/>
      <c r="CS85" s="811"/>
      <c r="CT85" s="811"/>
      <c r="CU85" s="811"/>
      <c r="CV85" s="812"/>
      <c r="CW85" s="810"/>
      <c r="CX85" s="811"/>
      <c r="CY85" s="811"/>
      <c r="CZ85" s="811"/>
      <c r="DA85" s="812"/>
      <c r="DB85" s="810"/>
      <c r="DC85" s="811"/>
      <c r="DD85" s="811"/>
      <c r="DE85" s="811"/>
      <c r="DF85" s="812"/>
      <c r="DG85" s="810"/>
      <c r="DH85" s="811"/>
      <c r="DI85" s="811"/>
      <c r="DJ85" s="811"/>
      <c r="DK85" s="812"/>
      <c r="DL85" s="810"/>
      <c r="DM85" s="811"/>
      <c r="DN85" s="811"/>
      <c r="DO85" s="811"/>
      <c r="DP85" s="812"/>
      <c r="DQ85" s="810"/>
      <c r="DR85" s="811"/>
      <c r="DS85" s="811"/>
      <c r="DT85" s="811"/>
      <c r="DU85" s="812"/>
      <c r="DV85" s="807"/>
      <c r="DW85" s="808"/>
      <c r="DX85" s="808"/>
      <c r="DY85" s="808"/>
      <c r="DZ85" s="809"/>
      <c r="EA85" s="184"/>
    </row>
    <row r="86" spans="1:131" ht="26.25" customHeight="1" x14ac:dyDescent="0.15">
      <c r="A86" s="193">
        <v>19</v>
      </c>
      <c r="B86" s="823"/>
      <c r="C86" s="824"/>
      <c r="D86" s="824"/>
      <c r="E86" s="824"/>
      <c r="F86" s="824"/>
      <c r="G86" s="824"/>
      <c r="H86" s="824"/>
      <c r="I86" s="824"/>
      <c r="J86" s="824"/>
      <c r="K86" s="824"/>
      <c r="L86" s="824"/>
      <c r="M86" s="824"/>
      <c r="N86" s="824"/>
      <c r="O86" s="824"/>
      <c r="P86" s="825"/>
      <c r="Q86" s="829"/>
      <c r="R86" s="781"/>
      <c r="S86" s="781"/>
      <c r="T86" s="781"/>
      <c r="U86" s="781"/>
      <c r="V86" s="781"/>
      <c r="W86" s="781"/>
      <c r="X86" s="781"/>
      <c r="Y86" s="781"/>
      <c r="Z86" s="781"/>
      <c r="AA86" s="781"/>
      <c r="AB86" s="781"/>
      <c r="AC86" s="781"/>
      <c r="AD86" s="781"/>
      <c r="AE86" s="781"/>
      <c r="AF86" s="781"/>
      <c r="AG86" s="781"/>
      <c r="AH86" s="781"/>
      <c r="AI86" s="781"/>
      <c r="AJ86" s="781"/>
      <c r="AK86" s="781"/>
      <c r="AL86" s="781"/>
      <c r="AM86" s="781"/>
      <c r="AN86" s="781"/>
      <c r="AO86" s="781"/>
      <c r="AP86" s="781"/>
      <c r="AQ86" s="781"/>
      <c r="AR86" s="781"/>
      <c r="AS86" s="781"/>
      <c r="AT86" s="781"/>
      <c r="AU86" s="781"/>
      <c r="AV86" s="781"/>
      <c r="AW86" s="781"/>
      <c r="AX86" s="781"/>
      <c r="AY86" s="781"/>
      <c r="AZ86" s="778"/>
      <c r="BA86" s="778"/>
      <c r="BB86" s="778"/>
      <c r="BC86" s="778"/>
      <c r="BD86" s="779"/>
      <c r="BE86" s="196"/>
      <c r="BF86" s="196"/>
      <c r="BG86" s="196"/>
      <c r="BH86" s="196"/>
      <c r="BI86" s="196"/>
      <c r="BJ86" s="196"/>
      <c r="BK86" s="196"/>
      <c r="BL86" s="196"/>
      <c r="BM86" s="196"/>
      <c r="BN86" s="196"/>
      <c r="BO86" s="196"/>
      <c r="BP86" s="196"/>
      <c r="BQ86" s="193">
        <v>80</v>
      </c>
      <c r="BR86" s="198"/>
      <c r="BS86" s="807"/>
      <c r="BT86" s="808"/>
      <c r="BU86" s="808"/>
      <c r="BV86" s="808"/>
      <c r="BW86" s="808"/>
      <c r="BX86" s="808"/>
      <c r="BY86" s="808"/>
      <c r="BZ86" s="808"/>
      <c r="CA86" s="808"/>
      <c r="CB86" s="808"/>
      <c r="CC86" s="808"/>
      <c r="CD86" s="808"/>
      <c r="CE86" s="808"/>
      <c r="CF86" s="808"/>
      <c r="CG86" s="813"/>
      <c r="CH86" s="810"/>
      <c r="CI86" s="811"/>
      <c r="CJ86" s="811"/>
      <c r="CK86" s="811"/>
      <c r="CL86" s="812"/>
      <c r="CM86" s="810"/>
      <c r="CN86" s="811"/>
      <c r="CO86" s="811"/>
      <c r="CP86" s="811"/>
      <c r="CQ86" s="812"/>
      <c r="CR86" s="810"/>
      <c r="CS86" s="811"/>
      <c r="CT86" s="811"/>
      <c r="CU86" s="811"/>
      <c r="CV86" s="812"/>
      <c r="CW86" s="810"/>
      <c r="CX86" s="811"/>
      <c r="CY86" s="811"/>
      <c r="CZ86" s="811"/>
      <c r="DA86" s="812"/>
      <c r="DB86" s="810"/>
      <c r="DC86" s="811"/>
      <c r="DD86" s="811"/>
      <c r="DE86" s="811"/>
      <c r="DF86" s="812"/>
      <c r="DG86" s="810"/>
      <c r="DH86" s="811"/>
      <c r="DI86" s="811"/>
      <c r="DJ86" s="811"/>
      <c r="DK86" s="812"/>
      <c r="DL86" s="810"/>
      <c r="DM86" s="811"/>
      <c r="DN86" s="811"/>
      <c r="DO86" s="811"/>
      <c r="DP86" s="812"/>
      <c r="DQ86" s="810"/>
      <c r="DR86" s="811"/>
      <c r="DS86" s="811"/>
      <c r="DT86" s="811"/>
      <c r="DU86" s="812"/>
      <c r="DV86" s="807"/>
      <c r="DW86" s="808"/>
      <c r="DX86" s="808"/>
      <c r="DY86" s="808"/>
      <c r="DZ86" s="809"/>
      <c r="EA86" s="184"/>
    </row>
    <row r="87" spans="1:131" ht="26.25" customHeight="1" x14ac:dyDescent="0.15">
      <c r="A87" s="199">
        <v>20</v>
      </c>
      <c r="B87" s="830"/>
      <c r="C87" s="831"/>
      <c r="D87" s="831"/>
      <c r="E87" s="831"/>
      <c r="F87" s="831"/>
      <c r="G87" s="831"/>
      <c r="H87" s="831"/>
      <c r="I87" s="831"/>
      <c r="J87" s="831"/>
      <c r="K87" s="831"/>
      <c r="L87" s="831"/>
      <c r="M87" s="831"/>
      <c r="N87" s="831"/>
      <c r="O87" s="831"/>
      <c r="P87" s="832"/>
      <c r="Q87" s="833"/>
      <c r="R87" s="834"/>
      <c r="S87" s="834"/>
      <c r="T87" s="834"/>
      <c r="U87" s="834"/>
      <c r="V87" s="834"/>
      <c r="W87" s="834"/>
      <c r="X87" s="834"/>
      <c r="Y87" s="834"/>
      <c r="Z87" s="834"/>
      <c r="AA87" s="834"/>
      <c r="AB87" s="834"/>
      <c r="AC87" s="834"/>
      <c r="AD87" s="834"/>
      <c r="AE87" s="834"/>
      <c r="AF87" s="834"/>
      <c r="AG87" s="834"/>
      <c r="AH87" s="834"/>
      <c r="AI87" s="834"/>
      <c r="AJ87" s="834"/>
      <c r="AK87" s="834"/>
      <c r="AL87" s="834"/>
      <c r="AM87" s="834"/>
      <c r="AN87" s="834"/>
      <c r="AO87" s="834"/>
      <c r="AP87" s="834"/>
      <c r="AQ87" s="834"/>
      <c r="AR87" s="834"/>
      <c r="AS87" s="834"/>
      <c r="AT87" s="834"/>
      <c r="AU87" s="834"/>
      <c r="AV87" s="834"/>
      <c r="AW87" s="834"/>
      <c r="AX87" s="834"/>
      <c r="AY87" s="834"/>
      <c r="AZ87" s="835"/>
      <c r="BA87" s="835"/>
      <c r="BB87" s="835"/>
      <c r="BC87" s="835"/>
      <c r="BD87" s="836"/>
      <c r="BE87" s="196"/>
      <c r="BF87" s="196"/>
      <c r="BG87" s="196"/>
      <c r="BH87" s="196"/>
      <c r="BI87" s="196"/>
      <c r="BJ87" s="196"/>
      <c r="BK87" s="196"/>
      <c r="BL87" s="196"/>
      <c r="BM87" s="196"/>
      <c r="BN87" s="196"/>
      <c r="BO87" s="196"/>
      <c r="BP87" s="196"/>
      <c r="BQ87" s="193">
        <v>81</v>
      </c>
      <c r="BR87" s="198"/>
      <c r="BS87" s="807"/>
      <c r="BT87" s="808"/>
      <c r="BU87" s="808"/>
      <c r="BV87" s="808"/>
      <c r="BW87" s="808"/>
      <c r="BX87" s="808"/>
      <c r="BY87" s="808"/>
      <c r="BZ87" s="808"/>
      <c r="CA87" s="808"/>
      <c r="CB87" s="808"/>
      <c r="CC87" s="808"/>
      <c r="CD87" s="808"/>
      <c r="CE87" s="808"/>
      <c r="CF87" s="808"/>
      <c r="CG87" s="813"/>
      <c r="CH87" s="810"/>
      <c r="CI87" s="811"/>
      <c r="CJ87" s="811"/>
      <c r="CK87" s="811"/>
      <c r="CL87" s="812"/>
      <c r="CM87" s="810"/>
      <c r="CN87" s="811"/>
      <c r="CO87" s="811"/>
      <c r="CP87" s="811"/>
      <c r="CQ87" s="812"/>
      <c r="CR87" s="810"/>
      <c r="CS87" s="811"/>
      <c r="CT87" s="811"/>
      <c r="CU87" s="811"/>
      <c r="CV87" s="812"/>
      <c r="CW87" s="810"/>
      <c r="CX87" s="811"/>
      <c r="CY87" s="811"/>
      <c r="CZ87" s="811"/>
      <c r="DA87" s="812"/>
      <c r="DB87" s="810"/>
      <c r="DC87" s="811"/>
      <c r="DD87" s="811"/>
      <c r="DE87" s="811"/>
      <c r="DF87" s="812"/>
      <c r="DG87" s="810"/>
      <c r="DH87" s="811"/>
      <c r="DI87" s="811"/>
      <c r="DJ87" s="811"/>
      <c r="DK87" s="812"/>
      <c r="DL87" s="810"/>
      <c r="DM87" s="811"/>
      <c r="DN87" s="811"/>
      <c r="DO87" s="811"/>
      <c r="DP87" s="812"/>
      <c r="DQ87" s="810"/>
      <c r="DR87" s="811"/>
      <c r="DS87" s="811"/>
      <c r="DT87" s="811"/>
      <c r="DU87" s="812"/>
      <c r="DV87" s="807"/>
      <c r="DW87" s="808"/>
      <c r="DX87" s="808"/>
      <c r="DY87" s="808"/>
      <c r="DZ87" s="809"/>
      <c r="EA87" s="184"/>
    </row>
    <row r="88" spans="1:131" ht="26.25" customHeight="1" thickBot="1" x14ac:dyDescent="0.2">
      <c r="A88" s="195" t="s">
        <v>368</v>
      </c>
      <c r="B88" s="740" t="s">
        <v>394</v>
      </c>
      <c r="C88" s="741"/>
      <c r="D88" s="741"/>
      <c r="E88" s="741"/>
      <c r="F88" s="741"/>
      <c r="G88" s="741"/>
      <c r="H88" s="741"/>
      <c r="I88" s="741"/>
      <c r="J88" s="741"/>
      <c r="K88" s="741"/>
      <c r="L88" s="741"/>
      <c r="M88" s="741"/>
      <c r="N88" s="741"/>
      <c r="O88" s="741"/>
      <c r="P88" s="742"/>
      <c r="Q88" s="788"/>
      <c r="R88" s="789"/>
      <c r="S88" s="789"/>
      <c r="T88" s="789"/>
      <c r="U88" s="789"/>
      <c r="V88" s="789"/>
      <c r="W88" s="789"/>
      <c r="X88" s="789"/>
      <c r="Y88" s="789"/>
      <c r="Z88" s="789"/>
      <c r="AA88" s="789"/>
      <c r="AB88" s="789"/>
      <c r="AC88" s="789"/>
      <c r="AD88" s="789"/>
      <c r="AE88" s="789"/>
      <c r="AF88" s="792">
        <v>17459</v>
      </c>
      <c r="AG88" s="792"/>
      <c r="AH88" s="792"/>
      <c r="AI88" s="792"/>
      <c r="AJ88" s="792"/>
      <c r="AK88" s="789"/>
      <c r="AL88" s="789"/>
      <c r="AM88" s="789"/>
      <c r="AN88" s="789"/>
      <c r="AO88" s="789"/>
      <c r="AP88" s="792">
        <v>2344</v>
      </c>
      <c r="AQ88" s="792"/>
      <c r="AR88" s="792"/>
      <c r="AS88" s="792"/>
      <c r="AT88" s="792"/>
      <c r="AU88" s="792">
        <v>391</v>
      </c>
      <c r="AV88" s="792"/>
      <c r="AW88" s="792"/>
      <c r="AX88" s="792"/>
      <c r="AY88" s="792"/>
      <c r="AZ88" s="797"/>
      <c r="BA88" s="797"/>
      <c r="BB88" s="797"/>
      <c r="BC88" s="797"/>
      <c r="BD88" s="798"/>
      <c r="BE88" s="196"/>
      <c r="BF88" s="196"/>
      <c r="BG88" s="196"/>
      <c r="BH88" s="196"/>
      <c r="BI88" s="196"/>
      <c r="BJ88" s="196"/>
      <c r="BK88" s="196"/>
      <c r="BL88" s="196"/>
      <c r="BM88" s="196"/>
      <c r="BN88" s="196"/>
      <c r="BO88" s="196"/>
      <c r="BP88" s="196"/>
      <c r="BQ88" s="193">
        <v>82</v>
      </c>
      <c r="BR88" s="198"/>
      <c r="BS88" s="807"/>
      <c r="BT88" s="808"/>
      <c r="BU88" s="808"/>
      <c r="BV88" s="808"/>
      <c r="BW88" s="808"/>
      <c r="BX88" s="808"/>
      <c r="BY88" s="808"/>
      <c r="BZ88" s="808"/>
      <c r="CA88" s="808"/>
      <c r="CB88" s="808"/>
      <c r="CC88" s="808"/>
      <c r="CD88" s="808"/>
      <c r="CE88" s="808"/>
      <c r="CF88" s="808"/>
      <c r="CG88" s="813"/>
      <c r="CH88" s="810"/>
      <c r="CI88" s="811"/>
      <c r="CJ88" s="811"/>
      <c r="CK88" s="811"/>
      <c r="CL88" s="812"/>
      <c r="CM88" s="810"/>
      <c r="CN88" s="811"/>
      <c r="CO88" s="811"/>
      <c r="CP88" s="811"/>
      <c r="CQ88" s="812"/>
      <c r="CR88" s="810"/>
      <c r="CS88" s="811"/>
      <c r="CT88" s="811"/>
      <c r="CU88" s="811"/>
      <c r="CV88" s="812"/>
      <c r="CW88" s="810"/>
      <c r="CX88" s="811"/>
      <c r="CY88" s="811"/>
      <c r="CZ88" s="811"/>
      <c r="DA88" s="812"/>
      <c r="DB88" s="810"/>
      <c r="DC88" s="811"/>
      <c r="DD88" s="811"/>
      <c r="DE88" s="811"/>
      <c r="DF88" s="812"/>
      <c r="DG88" s="810"/>
      <c r="DH88" s="811"/>
      <c r="DI88" s="811"/>
      <c r="DJ88" s="811"/>
      <c r="DK88" s="812"/>
      <c r="DL88" s="810"/>
      <c r="DM88" s="811"/>
      <c r="DN88" s="811"/>
      <c r="DO88" s="811"/>
      <c r="DP88" s="812"/>
      <c r="DQ88" s="810"/>
      <c r="DR88" s="811"/>
      <c r="DS88" s="811"/>
      <c r="DT88" s="811"/>
      <c r="DU88" s="812"/>
      <c r="DV88" s="807"/>
      <c r="DW88" s="808"/>
      <c r="DX88" s="808"/>
      <c r="DY88" s="808"/>
      <c r="DZ88" s="809"/>
      <c r="EA88" s="184"/>
    </row>
    <row r="89" spans="1:131" ht="26.25" hidden="1" customHeight="1" x14ac:dyDescent="0.15">
      <c r="A89" s="200"/>
      <c r="B89" s="201"/>
      <c r="C89" s="201"/>
      <c r="D89" s="201"/>
      <c r="E89" s="201"/>
      <c r="F89" s="201"/>
      <c r="G89" s="201"/>
      <c r="H89" s="201"/>
      <c r="I89" s="201"/>
      <c r="J89" s="201"/>
      <c r="K89" s="201"/>
      <c r="L89" s="201"/>
      <c r="M89" s="201"/>
      <c r="N89" s="201"/>
      <c r="O89" s="201"/>
      <c r="P89" s="201"/>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2"/>
      <c r="AX89" s="202"/>
      <c r="AY89" s="202"/>
      <c r="AZ89" s="203"/>
      <c r="BA89" s="203"/>
      <c r="BB89" s="203"/>
      <c r="BC89" s="203"/>
      <c r="BD89" s="203"/>
      <c r="BE89" s="196"/>
      <c r="BF89" s="196"/>
      <c r="BG89" s="196"/>
      <c r="BH89" s="196"/>
      <c r="BI89" s="196"/>
      <c r="BJ89" s="196"/>
      <c r="BK89" s="196"/>
      <c r="BL89" s="196"/>
      <c r="BM89" s="196"/>
      <c r="BN89" s="196"/>
      <c r="BO89" s="196"/>
      <c r="BP89" s="196"/>
      <c r="BQ89" s="193">
        <v>83</v>
      </c>
      <c r="BR89" s="198"/>
      <c r="BS89" s="807"/>
      <c r="BT89" s="808"/>
      <c r="BU89" s="808"/>
      <c r="BV89" s="808"/>
      <c r="BW89" s="808"/>
      <c r="BX89" s="808"/>
      <c r="BY89" s="808"/>
      <c r="BZ89" s="808"/>
      <c r="CA89" s="808"/>
      <c r="CB89" s="808"/>
      <c r="CC89" s="808"/>
      <c r="CD89" s="808"/>
      <c r="CE89" s="808"/>
      <c r="CF89" s="808"/>
      <c r="CG89" s="813"/>
      <c r="CH89" s="810"/>
      <c r="CI89" s="811"/>
      <c r="CJ89" s="811"/>
      <c r="CK89" s="811"/>
      <c r="CL89" s="812"/>
      <c r="CM89" s="810"/>
      <c r="CN89" s="811"/>
      <c r="CO89" s="811"/>
      <c r="CP89" s="811"/>
      <c r="CQ89" s="812"/>
      <c r="CR89" s="810"/>
      <c r="CS89" s="811"/>
      <c r="CT89" s="811"/>
      <c r="CU89" s="811"/>
      <c r="CV89" s="812"/>
      <c r="CW89" s="810"/>
      <c r="CX89" s="811"/>
      <c r="CY89" s="811"/>
      <c r="CZ89" s="811"/>
      <c r="DA89" s="812"/>
      <c r="DB89" s="810"/>
      <c r="DC89" s="811"/>
      <c r="DD89" s="811"/>
      <c r="DE89" s="811"/>
      <c r="DF89" s="812"/>
      <c r="DG89" s="810"/>
      <c r="DH89" s="811"/>
      <c r="DI89" s="811"/>
      <c r="DJ89" s="811"/>
      <c r="DK89" s="812"/>
      <c r="DL89" s="810"/>
      <c r="DM89" s="811"/>
      <c r="DN89" s="811"/>
      <c r="DO89" s="811"/>
      <c r="DP89" s="812"/>
      <c r="DQ89" s="810"/>
      <c r="DR89" s="811"/>
      <c r="DS89" s="811"/>
      <c r="DT89" s="811"/>
      <c r="DU89" s="812"/>
      <c r="DV89" s="807"/>
      <c r="DW89" s="808"/>
      <c r="DX89" s="808"/>
      <c r="DY89" s="808"/>
      <c r="DZ89" s="809"/>
      <c r="EA89" s="184"/>
    </row>
    <row r="90" spans="1:131" ht="26.25" hidden="1" customHeight="1" x14ac:dyDescent="0.15">
      <c r="A90" s="200"/>
      <c r="B90" s="201"/>
      <c r="C90" s="201"/>
      <c r="D90" s="201"/>
      <c r="E90" s="201"/>
      <c r="F90" s="201"/>
      <c r="G90" s="201"/>
      <c r="H90" s="201"/>
      <c r="I90" s="201"/>
      <c r="J90" s="201"/>
      <c r="K90" s="201"/>
      <c r="L90" s="201"/>
      <c r="M90" s="201"/>
      <c r="N90" s="201"/>
      <c r="O90" s="201"/>
      <c r="P90" s="201"/>
      <c r="Q90" s="202"/>
      <c r="R90" s="202"/>
      <c r="S90" s="202"/>
      <c r="T90" s="202"/>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c r="AV90" s="202"/>
      <c r="AW90" s="202"/>
      <c r="AX90" s="202"/>
      <c r="AY90" s="202"/>
      <c r="AZ90" s="203"/>
      <c r="BA90" s="203"/>
      <c r="BB90" s="203"/>
      <c r="BC90" s="203"/>
      <c r="BD90" s="203"/>
      <c r="BE90" s="196"/>
      <c r="BF90" s="196"/>
      <c r="BG90" s="196"/>
      <c r="BH90" s="196"/>
      <c r="BI90" s="196"/>
      <c r="BJ90" s="196"/>
      <c r="BK90" s="196"/>
      <c r="BL90" s="196"/>
      <c r="BM90" s="196"/>
      <c r="BN90" s="196"/>
      <c r="BO90" s="196"/>
      <c r="BP90" s="196"/>
      <c r="BQ90" s="193">
        <v>84</v>
      </c>
      <c r="BR90" s="198"/>
      <c r="BS90" s="807"/>
      <c r="BT90" s="808"/>
      <c r="BU90" s="808"/>
      <c r="BV90" s="808"/>
      <c r="BW90" s="808"/>
      <c r="BX90" s="808"/>
      <c r="BY90" s="808"/>
      <c r="BZ90" s="808"/>
      <c r="CA90" s="808"/>
      <c r="CB90" s="808"/>
      <c r="CC90" s="808"/>
      <c r="CD90" s="808"/>
      <c r="CE90" s="808"/>
      <c r="CF90" s="808"/>
      <c r="CG90" s="813"/>
      <c r="CH90" s="810"/>
      <c r="CI90" s="811"/>
      <c r="CJ90" s="811"/>
      <c r="CK90" s="811"/>
      <c r="CL90" s="812"/>
      <c r="CM90" s="810"/>
      <c r="CN90" s="811"/>
      <c r="CO90" s="811"/>
      <c r="CP90" s="811"/>
      <c r="CQ90" s="812"/>
      <c r="CR90" s="810"/>
      <c r="CS90" s="811"/>
      <c r="CT90" s="811"/>
      <c r="CU90" s="811"/>
      <c r="CV90" s="812"/>
      <c r="CW90" s="810"/>
      <c r="CX90" s="811"/>
      <c r="CY90" s="811"/>
      <c r="CZ90" s="811"/>
      <c r="DA90" s="812"/>
      <c r="DB90" s="810"/>
      <c r="DC90" s="811"/>
      <c r="DD90" s="811"/>
      <c r="DE90" s="811"/>
      <c r="DF90" s="812"/>
      <c r="DG90" s="810"/>
      <c r="DH90" s="811"/>
      <c r="DI90" s="811"/>
      <c r="DJ90" s="811"/>
      <c r="DK90" s="812"/>
      <c r="DL90" s="810"/>
      <c r="DM90" s="811"/>
      <c r="DN90" s="811"/>
      <c r="DO90" s="811"/>
      <c r="DP90" s="812"/>
      <c r="DQ90" s="810"/>
      <c r="DR90" s="811"/>
      <c r="DS90" s="811"/>
      <c r="DT90" s="811"/>
      <c r="DU90" s="812"/>
      <c r="DV90" s="807"/>
      <c r="DW90" s="808"/>
      <c r="DX90" s="808"/>
      <c r="DY90" s="808"/>
      <c r="DZ90" s="809"/>
      <c r="EA90" s="184"/>
    </row>
    <row r="91" spans="1:131" ht="26.25" hidden="1" customHeight="1" x14ac:dyDescent="0.15">
      <c r="A91" s="200"/>
      <c r="B91" s="201"/>
      <c r="C91" s="201"/>
      <c r="D91" s="201"/>
      <c r="E91" s="201"/>
      <c r="F91" s="201"/>
      <c r="G91" s="201"/>
      <c r="H91" s="201"/>
      <c r="I91" s="201"/>
      <c r="J91" s="201"/>
      <c r="K91" s="201"/>
      <c r="L91" s="201"/>
      <c r="M91" s="201"/>
      <c r="N91" s="201"/>
      <c r="O91" s="201"/>
      <c r="P91" s="201"/>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c r="AW91" s="202"/>
      <c r="AX91" s="202"/>
      <c r="AY91" s="202"/>
      <c r="AZ91" s="203"/>
      <c r="BA91" s="203"/>
      <c r="BB91" s="203"/>
      <c r="BC91" s="203"/>
      <c r="BD91" s="203"/>
      <c r="BE91" s="196"/>
      <c r="BF91" s="196"/>
      <c r="BG91" s="196"/>
      <c r="BH91" s="196"/>
      <c r="BI91" s="196"/>
      <c r="BJ91" s="196"/>
      <c r="BK91" s="196"/>
      <c r="BL91" s="196"/>
      <c r="BM91" s="196"/>
      <c r="BN91" s="196"/>
      <c r="BO91" s="196"/>
      <c r="BP91" s="196"/>
      <c r="BQ91" s="193">
        <v>85</v>
      </c>
      <c r="BR91" s="198"/>
      <c r="BS91" s="807"/>
      <c r="BT91" s="808"/>
      <c r="BU91" s="808"/>
      <c r="BV91" s="808"/>
      <c r="BW91" s="808"/>
      <c r="BX91" s="808"/>
      <c r="BY91" s="808"/>
      <c r="BZ91" s="808"/>
      <c r="CA91" s="808"/>
      <c r="CB91" s="808"/>
      <c r="CC91" s="808"/>
      <c r="CD91" s="808"/>
      <c r="CE91" s="808"/>
      <c r="CF91" s="808"/>
      <c r="CG91" s="813"/>
      <c r="CH91" s="810"/>
      <c r="CI91" s="811"/>
      <c r="CJ91" s="811"/>
      <c r="CK91" s="811"/>
      <c r="CL91" s="812"/>
      <c r="CM91" s="810"/>
      <c r="CN91" s="811"/>
      <c r="CO91" s="811"/>
      <c r="CP91" s="811"/>
      <c r="CQ91" s="812"/>
      <c r="CR91" s="810"/>
      <c r="CS91" s="811"/>
      <c r="CT91" s="811"/>
      <c r="CU91" s="811"/>
      <c r="CV91" s="812"/>
      <c r="CW91" s="810"/>
      <c r="CX91" s="811"/>
      <c r="CY91" s="811"/>
      <c r="CZ91" s="811"/>
      <c r="DA91" s="812"/>
      <c r="DB91" s="810"/>
      <c r="DC91" s="811"/>
      <c r="DD91" s="811"/>
      <c r="DE91" s="811"/>
      <c r="DF91" s="812"/>
      <c r="DG91" s="810"/>
      <c r="DH91" s="811"/>
      <c r="DI91" s="811"/>
      <c r="DJ91" s="811"/>
      <c r="DK91" s="812"/>
      <c r="DL91" s="810"/>
      <c r="DM91" s="811"/>
      <c r="DN91" s="811"/>
      <c r="DO91" s="811"/>
      <c r="DP91" s="812"/>
      <c r="DQ91" s="810"/>
      <c r="DR91" s="811"/>
      <c r="DS91" s="811"/>
      <c r="DT91" s="811"/>
      <c r="DU91" s="812"/>
      <c r="DV91" s="807"/>
      <c r="DW91" s="808"/>
      <c r="DX91" s="808"/>
      <c r="DY91" s="808"/>
      <c r="DZ91" s="809"/>
      <c r="EA91" s="184"/>
    </row>
    <row r="92" spans="1:131" ht="26.25" hidden="1" customHeight="1" x14ac:dyDescent="0.15">
      <c r="A92" s="200"/>
      <c r="B92" s="201"/>
      <c r="C92" s="201"/>
      <c r="D92" s="201"/>
      <c r="E92" s="201"/>
      <c r="F92" s="201"/>
      <c r="G92" s="201"/>
      <c r="H92" s="201"/>
      <c r="I92" s="201"/>
      <c r="J92" s="201"/>
      <c r="K92" s="201"/>
      <c r="L92" s="201"/>
      <c r="M92" s="201"/>
      <c r="N92" s="201"/>
      <c r="O92" s="201"/>
      <c r="P92" s="201"/>
      <c r="Q92" s="202"/>
      <c r="R92" s="202"/>
      <c r="S92" s="202"/>
      <c r="T92" s="202"/>
      <c r="U92" s="202"/>
      <c r="V92" s="202"/>
      <c r="W92" s="202"/>
      <c r="X92" s="202"/>
      <c r="Y92" s="202"/>
      <c r="Z92" s="202"/>
      <c r="AA92" s="202"/>
      <c r="AB92" s="202"/>
      <c r="AC92" s="202"/>
      <c r="AD92" s="202"/>
      <c r="AE92" s="202"/>
      <c r="AF92" s="202"/>
      <c r="AG92" s="202"/>
      <c r="AH92" s="202"/>
      <c r="AI92" s="202"/>
      <c r="AJ92" s="202"/>
      <c r="AK92" s="202"/>
      <c r="AL92" s="202"/>
      <c r="AM92" s="202"/>
      <c r="AN92" s="202"/>
      <c r="AO92" s="202"/>
      <c r="AP92" s="202"/>
      <c r="AQ92" s="202"/>
      <c r="AR92" s="202"/>
      <c r="AS92" s="202"/>
      <c r="AT92" s="202"/>
      <c r="AU92" s="202"/>
      <c r="AV92" s="202"/>
      <c r="AW92" s="202"/>
      <c r="AX92" s="202"/>
      <c r="AY92" s="202"/>
      <c r="AZ92" s="203"/>
      <c r="BA92" s="203"/>
      <c r="BB92" s="203"/>
      <c r="BC92" s="203"/>
      <c r="BD92" s="203"/>
      <c r="BE92" s="196"/>
      <c r="BF92" s="196"/>
      <c r="BG92" s="196"/>
      <c r="BH92" s="196"/>
      <c r="BI92" s="196"/>
      <c r="BJ92" s="196"/>
      <c r="BK92" s="196"/>
      <c r="BL92" s="196"/>
      <c r="BM92" s="196"/>
      <c r="BN92" s="196"/>
      <c r="BO92" s="196"/>
      <c r="BP92" s="196"/>
      <c r="BQ92" s="193">
        <v>86</v>
      </c>
      <c r="BR92" s="198"/>
      <c r="BS92" s="807"/>
      <c r="BT92" s="808"/>
      <c r="BU92" s="808"/>
      <c r="BV92" s="808"/>
      <c r="BW92" s="808"/>
      <c r="BX92" s="808"/>
      <c r="BY92" s="808"/>
      <c r="BZ92" s="808"/>
      <c r="CA92" s="808"/>
      <c r="CB92" s="808"/>
      <c r="CC92" s="808"/>
      <c r="CD92" s="808"/>
      <c r="CE92" s="808"/>
      <c r="CF92" s="808"/>
      <c r="CG92" s="813"/>
      <c r="CH92" s="810"/>
      <c r="CI92" s="811"/>
      <c r="CJ92" s="811"/>
      <c r="CK92" s="811"/>
      <c r="CL92" s="812"/>
      <c r="CM92" s="810"/>
      <c r="CN92" s="811"/>
      <c r="CO92" s="811"/>
      <c r="CP92" s="811"/>
      <c r="CQ92" s="812"/>
      <c r="CR92" s="810"/>
      <c r="CS92" s="811"/>
      <c r="CT92" s="811"/>
      <c r="CU92" s="811"/>
      <c r="CV92" s="812"/>
      <c r="CW92" s="810"/>
      <c r="CX92" s="811"/>
      <c r="CY92" s="811"/>
      <c r="CZ92" s="811"/>
      <c r="DA92" s="812"/>
      <c r="DB92" s="810"/>
      <c r="DC92" s="811"/>
      <c r="DD92" s="811"/>
      <c r="DE92" s="811"/>
      <c r="DF92" s="812"/>
      <c r="DG92" s="810"/>
      <c r="DH92" s="811"/>
      <c r="DI92" s="811"/>
      <c r="DJ92" s="811"/>
      <c r="DK92" s="812"/>
      <c r="DL92" s="810"/>
      <c r="DM92" s="811"/>
      <c r="DN92" s="811"/>
      <c r="DO92" s="811"/>
      <c r="DP92" s="812"/>
      <c r="DQ92" s="810"/>
      <c r="DR92" s="811"/>
      <c r="DS92" s="811"/>
      <c r="DT92" s="811"/>
      <c r="DU92" s="812"/>
      <c r="DV92" s="807"/>
      <c r="DW92" s="808"/>
      <c r="DX92" s="808"/>
      <c r="DY92" s="808"/>
      <c r="DZ92" s="809"/>
      <c r="EA92" s="184"/>
    </row>
    <row r="93" spans="1:131" ht="26.25" hidden="1" customHeight="1" x14ac:dyDescent="0.15">
      <c r="A93" s="200"/>
      <c r="B93" s="201"/>
      <c r="C93" s="201"/>
      <c r="D93" s="201"/>
      <c r="E93" s="201"/>
      <c r="F93" s="201"/>
      <c r="G93" s="201"/>
      <c r="H93" s="201"/>
      <c r="I93" s="201"/>
      <c r="J93" s="201"/>
      <c r="K93" s="201"/>
      <c r="L93" s="201"/>
      <c r="M93" s="201"/>
      <c r="N93" s="201"/>
      <c r="O93" s="201"/>
      <c r="P93" s="201"/>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c r="AW93" s="202"/>
      <c r="AX93" s="202"/>
      <c r="AY93" s="202"/>
      <c r="AZ93" s="203"/>
      <c r="BA93" s="203"/>
      <c r="BB93" s="203"/>
      <c r="BC93" s="203"/>
      <c r="BD93" s="203"/>
      <c r="BE93" s="196"/>
      <c r="BF93" s="196"/>
      <c r="BG93" s="196"/>
      <c r="BH93" s="196"/>
      <c r="BI93" s="196"/>
      <c r="BJ93" s="196"/>
      <c r="BK93" s="196"/>
      <c r="BL93" s="196"/>
      <c r="BM93" s="196"/>
      <c r="BN93" s="196"/>
      <c r="BO93" s="196"/>
      <c r="BP93" s="196"/>
      <c r="BQ93" s="193">
        <v>87</v>
      </c>
      <c r="BR93" s="198"/>
      <c r="BS93" s="807"/>
      <c r="BT93" s="808"/>
      <c r="BU93" s="808"/>
      <c r="BV93" s="808"/>
      <c r="BW93" s="808"/>
      <c r="BX93" s="808"/>
      <c r="BY93" s="808"/>
      <c r="BZ93" s="808"/>
      <c r="CA93" s="808"/>
      <c r="CB93" s="808"/>
      <c r="CC93" s="808"/>
      <c r="CD93" s="808"/>
      <c r="CE93" s="808"/>
      <c r="CF93" s="808"/>
      <c r="CG93" s="813"/>
      <c r="CH93" s="810"/>
      <c r="CI93" s="811"/>
      <c r="CJ93" s="811"/>
      <c r="CK93" s="811"/>
      <c r="CL93" s="812"/>
      <c r="CM93" s="810"/>
      <c r="CN93" s="811"/>
      <c r="CO93" s="811"/>
      <c r="CP93" s="811"/>
      <c r="CQ93" s="812"/>
      <c r="CR93" s="810"/>
      <c r="CS93" s="811"/>
      <c r="CT93" s="811"/>
      <c r="CU93" s="811"/>
      <c r="CV93" s="812"/>
      <c r="CW93" s="810"/>
      <c r="CX93" s="811"/>
      <c r="CY93" s="811"/>
      <c r="CZ93" s="811"/>
      <c r="DA93" s="812"/>
      <c r="DB93" s="810"/>
      <c r="DC93" s="811"/>
      <c r="DD93" s="811"/>
      <c r="DE93" s="811"/>
      <c r="DF93" s="812"/>
      <c r="DG93" s="810"/>
      <c r="DH93" s="811"/>
      <c r="DI93" s="811"/>
      <c r="DJ93" s="811"/>
      <c r="DK93" s="812"/>
      <c r="DL93" s="810"/>
      <c r="DM93" s="811"/>
      <c r="DN93" s="811"/>
      <c r="DO93" s="811"/>
      <c r="DP93" s="812"/>
      <c r="DQ93" s="810"/>
      <c r="DR93" s="811"/>
      <c r="DS93" s="811"/>
      <c r="DT93" s="811"/>
      <c r="DU93" s="812"/>
      <c r="DV93" s="807"/>
      <c r="DW93" s="808"/>
      <c r="DX93" s="808"/>
      <c r="DY93" s="808"/>
      <c r="DZ93" s="809"/>
      <c r="EA93" s="184"/>
    </row>
    <row r="94" spans="1:131" ht="26.25" hidden="1" customHeight="1" x14ac:dyDescent="0.15">
      <c r="A94" s="200"/>
      <c r="B94" s="201"/>
      <c r="C94" s="201"/>
      <c r="D94" s="201"/>
      <c r="E94" s="201"/>
      <c r="F94" s="201"/>
      <c r="G94" s="201"/>
      <c r="H94" s="201"/>
      <c r="I94" s="201"/>
      <c r="J94" s="201"/>
      <c r="K94" s="201"/>
      <c r="L94" s="201"/>
      <c r="M94" s="201"/>
      <c r="N94" s="201"/>
      <c r="O94" s="201"/>
      <c r="P94" s="201"/>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2"/>
      <c r="AX94" s="202"/>
      <c r="AY94" s="202"/>
      <c r="AZ94" s="203"/>
      <c r="BA94" s="203"/>
      <c r="BB94" s="203"/>
      <c r="BC94" s="203"/>
      <c r="BD94" s="203"/>
      <c r="BE94" s="196"/>
      <c r="BF94" s="196"/>
      <c r="BG94" s="196"/>
      <c r="BH94" s="196"/>
      <c r="BI94" s="196"/>
      <c r="BJ94" s="196"/>
      <c r="BK94" s="196"/>
      <c r="BL94" s="196"/>
      <c r="BM94" s="196"/>
      <c r="BN94" s="196"/>
      <c r="BO94" s="196"/>
      <c r="BP94" s="196"/>
      <c r="BQ94" s="193">
        <v>88</v>
      </c>
      <c r="BR94" s="198"/>
      <c r="BS94" s="807"/>
      <c r="BT94" s="808"/>
      <c r="BU94" s="808"/>
      <c r="BV94" s="808"/>
      <c r="BW94" s="808"/>
      <c r="BX94" s="808"/>
      <c r="BY94" s="808"/>
      <c r="BZ94" s="808"/>
      <c r="CA94" s="808"/>
      <c r="CB94" s="808"/>
      <c r="CC94" s="808"/>
      <c r="CD94" s="808"/>
      <c r="CE94" s="808"/>
      <c r="CF94" s="808"/>
      <c r="CG94" s="813"/>
      <c r="CH94" s="810"/>
      <c r="CI94" s="811"/>
      <c r="CJ94" s="811"/>
      <c r="CK94" s="811"/>
      <c r="CL94" s="812"/>
      <c r="CM94" s="810"/>
      <c r="CN94" s="811"/>
      <c r="CO94" s="811"/>
      <c r="CP94" s="811"/>
      <c r="CQ94" s="812"/>
      <c r="CR94" s="810"/>
      <c r="CS94" s="811"/>
      <c r="CT94" s="811"/>
      <c r="CU94" s="811"/>
      <c r="CV94" s="812"/>
      <c r="CW94" s="810"/>
      <c r="CX94" s="811"/>
      <c r="CY94" s="811"/>
      <c r="CZ94" s="811"/>
      <c r="DA94" s="812"/>
      <c r="DB94" s="810"/>
      <c r="DC94" s="811"/>
      <c r="DD94" s="811"/>
      <c r="DE94" s="811"/>
      <c r="DF94" s="812"/>
      <c r="DG94" s="810"/>
      <c r="DH94" s="811"/>
      <c r="DI94" s="811"/>
      <c r="DJ94" s="811"/>
      <c r="DK94" s="812"/>
      <c r="DL94" s="810"/>
      <c r="DM94" s="811"/>
      <c r="DN94" s="811"/>
      <c r="DO94" s="811"/>
      <c r="DP94" s="812"/>
      <c r="DQ94" s="810"/>
      <c r="DR94" s="811"/>
      <c r="DS94" s="811"/>
      <c r="DT94" s="811"/>
      <c r="DU94" s="812"/>
      <c r="DV94" s="807"/>
      <c r="DW94" s="808"/>
      <c r="DX94" s="808"/>
      <c r="DY94" s="808"/>
      <c r="DZ94" s="809"/>
      <c r="EA94" s="184"/>
    </row>
    <row r="95" spans="1:131" ht="26.25" hidden="1" customHeight="1" x14ac:dyDescent="0.15">
      <c r="A95" s="200"/>
      <c r="B95" s="201"/>
      <c r="C95" s="201"/>
      <c r="D95" s="201"/>
      <c r="E95" s="201"/>
      <c r="F95" s="201"/>
      <c r="G95" s="201"/>
      <c r="H95" s="201"/>
      <c r="I95" s="201"/>
      <c r="J95" s="201"/>
      <c r="K95" s="201"/>
      <c r="L95" s="201"/>
      <c r="M95" s="201"/>
      <c r="N95" s="201"/>
      <c r="O95" s="201"/>
      <c r="P95" s="201"/>
      <c r="Q95" s="202"/>
      <c r="R95" s="202"/>
      <c r="S95" s="202"/>
      <c r="T95" s="202"/>
      <c r="U95" s="202"/>
      <c r="V95" s="202"/>
      <c r="W95" s="202"/>
      <c r="X95" s="202"/>
      <c r="Y95" s="202"/>
      <c r="Z95" s="202"/>
      <c r="AA95" s="202"/>
      <c r="AB95" s="202"/>
      <c r="AC95" s="202"/>
      <c r="AD95" s="202"/>
      <c r="AE95" s="202"/>
      <c r="AF95" s="202"/>
      <c r="AG95" s="202"/>
      <c r="AH95" s="202"/>
      <c r="AI95" s="202"/>
      <c r="AJ95" s="202"/>
      <c r="AK95" s="202"/>
      <c r="AL95" s="202"/>
      <c r="AM95" s="202"/>
      <c r="AN95" s="202"/>
      <c r="AO95" s="202"/>
      <c r="AP95" s="202"/>
      <c r="AQ95" s="202"/>
      <c r="AR95" s="202"/>
      <c r="AS95" s="202"/>
      <c r="AT95" s="202"/>
      <c r="AU95" s="202"/>
      <c r="AV95" s="202"/>
      <c r="AW95" s="202"/>
      <c r="AX95" s="202"/>
      <c r="AY95" s="202"/>
      <c r="AZ95" s="203"/>
      <c r="BA95" s="203"/>
      <c r="BB95" s="203"/>
      <c r="BC95" s="203"/>
      <c r="BD95" s="203"/>
      <c r="BE95" s="196"/>
      <c r="BF95" s="196"/>
      <c r="BG95" s="196"/>
      <c r="BH95" s="196"/>
      <c r="BI95" s="196"/>
      <c r="BJ95" s="196"/>
      <c r="BK95" s="196"/>
      <c r="BL95" s="196"/>
      <c r="BM95" s="196"/>
      <c r="BN95" s="196"/>
      <c r="BO95" s="196"/>
      <c r="BP95" s="196"/>
      <c r="BQ95" s="193">
        <v>89</v>
      </c>
      <c r="BR95" s="198"/>
      <c r="BS95" s="807"/>
      <c r="BT95" s="808"/>
      <c r="BU95" s="808"/>
      <c r="BV95" s="808"/>
      <c r="BW95" s="808"/>
      <c r="BX95" s="808"/>
      <c r="BY95" s="808"/>
      <c r="BZ95" s="808"/>
      <c r="CA95" s="808"/>
      <c r="CB95" s="808"/>
      <c r="CC95" s="808"/>
      <c r="CD95" s="808"/>
      <c r="CE95" s="808"/>
      <c r="CF95" s="808"/>
      <c r="CG95" s="813"/>
      <c r="CH95" s="810"/>
      <c r="CI95" s="811"/>
      <c r="CJ95" s="811"/>
      <c r="CK95" s="811"/>
      <c r="CL95" s="812"/>
      <c r="CM95" s="810"/>
      <c r="CN95" s="811"/>
      <c r="CO95" s="811"/>
      <c r="CP95" s="811"/>
      <c r="CQ95" s="812"/>
      <c r="CR95" s="810"/>
      <c r="CS95" s="811"/>
      <c r="CT95" s="811"/>
      <c r="CU95" s="811"/>
      <c r="CV95" s="812"/>
      <c r="CW95" s="810"/>
      <c r="CX95" s="811"/>
      <c r="CY95" s="811"/>
      <c r="CZ95" s="811"/>
      <c r="DA95" s="812"/>
      <c r="DB95" s="810"/>
      <c r="DC95" s="811"/>
      <c r="DD95" s="811"/>
      <c r="DE95" s="811"/>
      <c r="DF95" s="812"/>
      <c r="DG95" s="810"/>
      <c r="DH95" s="811"/>
      <c r="DI95" s="811"/>
      <c r="DJ95" s="811"/>
      <c r="DK95" s="812"/>
      <c r="DL95" s="810"/>
      <c r="DM95" s="811"/>
      <c r="DN95" s="811"/>
      <c r="DO95" s="811"/>
      <c r="DP95" s="812"/>
      <c r="DQ95" s="810"/>
      <c r="DR95" s="811"/>
      <c r="DS95" s="811"/>
      <c r="DT95" s="811"/>
      <c r="DU95" s="812"/>
      <c r="DV95" s="807"/>
      <c r="DW95" s="808"/>
      <c r="DX95" s="808"/>
      <c r="DY95" s="808"/>
      <c r="DZ95" s="809"/>
      <c r="EA95" s="184"/>
    </row>
    <row r="96" spans="1:131" ht="26.25" hidden="1" customHeight="1" x14ac:dyDescent="0.15">
      <c r="A96" s="200"/>
      <c r="B96" s="201"/>
      <c r="C96" s="201"/>
      <c r="D96" s="201"/>
      <c r="E96" s="201"/>
      <c r="F96" s="201"/>
      <c r="G96" s="201"/>
      <c r="H96" s="201"/>
      <c r="I96" s="201"/>
      <c r="J96" s="201"/>
      <c r="K96" s="201"/>
      <c r="L96" s="201"/>
      <c r="M96" s="201"/>
      <c r="N96" s="201"/>
      <c r="O96" s="201"/>
      <c r="P96" s="201"/>
      <c r="Q96" s="202"/>
      <c r="R96" s="202"/>
      <c r="S96" s="202"/>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c r="AV96" s="202"/>
      <c r="AW96" s="202"/>
      <c r="AX96" s="202"/>
      <c r="AY96" s="202"/>
      <c r="AZ96" s="203"/>
      <c r="BA96" s="203"/>
      <c r="BB96" s="203"/>
      <c r="BC96" s="203"/>
      <c r="BD96" s="203"/>
      <c r="BE96" s="196"/>
      <c r="BF96" s="196"/>
      <c r="BG96" s="196"/>
      <c r="BH96" s="196"/>
      <c r="BI96" s="196"/>
      <c r="BJ96" s="196"/>
      <c r="BK96" s="196"/>
      <c r="BL96" s="196"/>
      <c r="BM96" s="196"/>
      <c r="BN96" s="196"/>
      <c r="BO96" s="196"/>
      <c r="BP96" s="196"/>
      <c r="BQ96" s="193">
        <v>90</v>
      </c>
      <c r="BR96" s="198"/>
      <c r="BS96" s="807"/>
      <c r="BT96" s="808"/>
      <c r="BU96" s="808"/>
      <c r="BV96" s="808"/>
      <c r="BW96" s="808"/>
      <c r="BX96" s="808"/>
      <c r="BY96" s="808"/>
      <c r="BZ96" s="808"/>
      <c r="CA96" s="808"/>
      <c r="CB96" s="808"/>
      <c r="CC96" s="808"/>
      <c r="CD96" s="808"/>
      <c r="CE96" s="808"/>
      <c r="CF96" s="808"/>
      <c r="CG96" s="813"/>
      <c r="CH96" s="810"/>
      <c r="CI96" s="811"/>
      <c r="CJ96" s="811"/>
      <c r="CK96" s="811"/>
      <c r="CL96" s="812"/>
      <c r="CM96" s="810"/>
      <c r="CN96" s="811"/>
      <c r="CO96" s="811"/>
      <c r="CP96" s="811"/>
      <c r="CQ96" s="812"/>
      <c r="CR96" s="810"/>
      <c r="CS96" s="811"/>
      <c r="CT96" s="811"/>
      <c r="CU96" s="811"/>
      <c r="CV96" s="812"/>
      <c r="CW96" s="810"/>
      <c r="CX96" s="811"/>
      <c r="CY96" s="811"/>
      <c r="CZ96" s="811"/>
      <c r="DA96" s="812"/>
      <c r="DB96" s="810"/>
      <c r="DC96" s="811"/>
      <c r="DD96" s="811"/>
      <c r="DE96" s="811"/>
      <c r="DF96" s="812"/>
      <c r="DG96" s="810"/>
      <c r="DH96" s="811"/>
      <c r="DI96" s="811"/>
      <c r="DJ96" s="811"/>
      <c r="DK96" s="812"/>
      <c r="DL96" s="810"/>
      <c r="DM96" s="811"/>
      <c r="DN96" s="811"/>
      <c r="DO96" s="811"/>
      <c r="DP96" s="812"/>
      <c r="DQ96" s="810"/>
      <c r="DR96" s="811"/>
      <c r="DS96" s="811"/>
      <c r="DT96" s="811"/>
      <c r="DU96" s="812"/>
      <c r="DV96" s="807"/>
      <c r="DW96" s="808"/>
      <c r="DX96" s="808"/>
      <c r="DY96" s="808"/>
      <c r="DZ96" s="809"/>
      <c r="EA96" s="184"/>
    </row>
    <row r="97" spans="1:131" ht="26.25" hidden="1" customHeight="1" x14ac:dyDescent="0.15">
      <c r="A97" s="200"/>
      <c r="B97" s="201"/>
      <c r="C97" s="201"/>
      <c r="D97" s="201"/>
      <c r="E97" s="201"/>
      <c r="F97" s="201"/>
      <c r="G97" s="201"/>
      <c r="H97" s="201"/>
      <c r="I97" s="201"/>
      <c r="J97" s="201"/>
      <c r="K97" s="201"/>
      <c r="L97" s="201"/>
      <c r="M97" s="201"/>
      <c r="N97" s="201"/>
      <c r="O97" s="201"/>
      <c r="P97" s="201"/>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2"/>
      <c r="AU97" s="202"/>
      <c r="AV97" s="202"/>
      <c r="AW97" s="202"/>
      <c r="AX97" s="202"/>
      <c r="AY97" s="202"/>
      <c r="AZ97" s="203"/>
      <c r="BA97" s="203"/>
      <c r="BB97" s="203"/>
      <c r="BC97" s="203"/>
      <c r="BD97" s="203"/>
      <c r="BE97" s="196"/>
      <c r="BF97" s="196"/>
      <c r="BG97" s="196"/>
      <c r="BH97" s="196"/>
      <c r="BI97" s="196"/>
      <c r="BJ97" s="196"/>
      <c r="BK97" s="196"/>
      <c r="BL97" s="196"/>
      <c r="BM97" s="196"/>
      <c r="BN97" s="196"/>
      <c r="BO97" s="196"/>
      <c r="BP97" s="196"/>
      <c r="BQ97" s="193">
        <v>91</v>
      </c>
      <c r="BR97" s="198"/>
      <c r="BS97" s="807"/>
      <c r="BT97" s="808"/>
      <c r="BU97" s="808"/>
      <c r="BV97" s="808"/>
      <c r="BW97" s="808"/>
      <c r="BX97" s="808"/>
      <c r="BY97" s="808"/>
      <c r="BZ97" s="808"/>
      <c r="CA97" s="808"/>
      <c r="CB97" s="808"/>
      <c r="CC97" s="808"/>
      <c r="CD97" s="808"/>
      <c r="CE97" s="808"/>
      <c r="CF97" s="808"/>
      <c r="CG97" s="813"/>
      <c r="CH97" s="810"/>
      <c r="CI97" s="811"/>
      <c r="CJ97" s="811"/>
      <c r="CK97" s="811"/>
      <c r="CL97" s="812"/>
      <c r="CM97" s="810"/>
      <c r="CN97" s="811"/>
      <c r="CO97" s="811"/>
      <c r="CP97" s="811"/>
      <c r="CQ97" s="812"/>
      <c r="CR97" s="810"/>
      <c r="CS97" s="811"/>
      <c r="CT97" s="811"/>
      <c r="CU97" s="811"/>
      <c r="CV97" s="812"/>
      <c r="CW97" s="810"/>
      <c r="CX97" s="811"/>
      <c r="CY97" s="811"/>
      <c r="CZ97" s="811"/>
      <c r="DA97" s="812"/>
      <c r="DB97" s="810"/>
      <c r="DC97" s="811"/>
      <c r="DD97" s="811"/>
      <c r="DE97" s="811"/>
      <c r="DF97" s="812"/>
      <c r="DG97" s="810"/>
      <c r="DH97" s="811"/>
      <c r="DI97" s="811"/>
      <c r="DJ97" s="811"/>
      <c r="DK97" s="812"/>
      <c r="DL97" s="810"/>
      <c r="DM97" s="811"/>
      <c r="DN97" s="811"/>
      <c r="DO97" s="811"/>
      <c r="DP97" s="812"/>
      <c r="DQ97" s="810"/>
      <c r="DR97" s="811"/>
      <c r="DS97" s="811"/>
      <c r="DT97" s="811"/>
      <c r="DU97" s="812"/>
      <c r="DV97" s="807"/>
      <c r="DW97" s="808"/>
      <c r="DX97" s="808"/>
      <c r="DY97" s="808"/>
      <c r="DZ97" s="809"/>
      <c r="EA97" s="184"/>
    </row>
    <row r="98" spans="1:131" ht="26.25" hidden="1" customHeight="1" x14ac:dyDescent="0.15">
      <c r="A98" s="200"/>
      <c r="B98" s="201"/>
      <c r="C98" s="201"/>
      <c r="D98" s="201"/>
      <c r="E98" s="201"/>
      <c r="F98" s="201"/>
      <c r="G98" s="201"/>
      <c r="H98" s="201"/>
      <c r="I98" s="201"/>
      <c r="J98" s="201"/>
      <c r="K98" s="201"/>
      <c r="L98" s="201"/>
      <c r="M98" s="201"/>
      <c r="N98" s="201"/>
      <c r="O98" s="201"/>
      <c r="P98" s="201"/>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c r="AW98" s="202"/>
      <c r="AX98" s="202"/>
      <c r="AY98" s="202"/>
      <c r="AZ98" s="203"/>
      <c r="BA98" s="203"/>
      <c r="BB98" s="203"/>
      <c r="BC98" s="203"/>
      <c r="BD98" s="203"/>
      <c r="BE98" s="196"/>
      <c r="BF98" s="196"/>
      <c r="BG98" s="196"/>
      <c r="BH98" s="196"/>
      <c r="BI98" s="196"/>
      <c r="BJ98" s="196"/>
      <c r="BK98" s="196"/>
      <c r="BL98" s="196"/>
      <c r="BM98" s="196"/>
      <c r="BN98" s="196"/>
      <c r="BO98" s="196"/>
      <c r="BP98" s="196"/>
      <c r="BQ98" s="193">
        <v>92</v>
      </c>
      <c r="BR98" s="198"/>
      <c r="BS98" s="807"/>
      <c r="BT98" s="808"/>
      <c r="BU98" s="808"/>
      <c r="BV98" s="808"/>
      <c r="BW98" s="808"/>
      <c r="BX98" s="808"/>
      <c r="BY98" s="808"/>
      <c r="BZ98" s="808"/>
      <c r="CA98" s="808"/>
      <c r="CB98" s="808"/>
      <c r="CC98" s="808"/>
      <c r="CD98" s="808"/>
      <c r="CE98" s="808"/>
      <c r="CF98" s="808"/>
      <c r="CG98" s="813"/>
      <c r="CH98" s="810"/>
      <c r="CI98" s="811"/>
      <c r="CJ98" s="811"/>
      <c r="CK98" s="811"/>
      <c r="CL98" s="812"/>
      <c r="CM98" s="810"/>
      <c r="CN98" s="811"/>
      <c r="CO98" s="811"/>
      <c r="CP98" s="811"/>
      <c r="CQ98" s="812"/>
      <c r="CR98" s="810"/>
      <c r="CS98" s="811"/>
      <c r="CT98" s="811"/>
      <c r="CU98" s="811"/>
      <c r="CV98" s="812"/>
      <c r="CW98" s="810"/>
      <c r="CX98" s="811"/>
      <c r="CY98" s="811"/>
      <c r="CZ98" s="811"/>
      <c r="DA98" s="812"/>
      <c r="DB98" s="810"/>
      <c r="DC98" s="811"/>
      <c r="DD98" s="811"/>
      <c r="DE98" s="811"/>
      <c r="DF98" s="812"/>
      <c r="DG98" s="810"/>
      <c r="DH98" s="811"/>
      <c r="DI98" s="811"/>
      <c r="DJ98" s="811"/>
      <c r="DK98" s="812"/>
      <c r="DL98" s="810"/>
      <c r="DM98" s="811"/>
      <c r="DN98" s="811"/>
      <c r="DO98" s="811"/>
      <c r="DP98" s="812"/>
      <c r="DQ98" s="810"/>
      <c r="DR98" s="811"/>
      <c r="DS98" s="811"/>
      <c r="DT98" s="811"/>
      <c r="DU98" s="812"/>
      <c r="DV98" s="807"/>
      <c r="DW98" s="808"/>
      <c r="DX98" s="808"/>
      <c r="DY98" s="808"/>
      <c r="DZ98" s="809"/>
      <c r="EA98" s="184"/>
    </row>
    <row r="99" spans="1:131" ht="26.25" hidden="1" customHeight="1" x14ac:dyDescent="0.15">
      <c r="A99" s="200"/>
      <c r="B99" s="201"/>
      <c r="C99" s="201"/>
      <c r="D99" s="201"/>
      <c r="E99" s="201"/>
      <c r="F99" s="201"/>
      <c r="G99" s="201"/>
      <c r="H99" s="201"/>
      <c r="I99" s="201"/>
      <c r="J99" s="201"/>
      <c r="K99" s="201"/>
      <c r="L99" s="201"/>
      <c r="M99" s="201"/>
      <c r="N99" s="201"/>
      <c r="O99" s="201"/>
      <c r="P99" s="201"/>
      <c r="Q99" s="202"/>
      <c r="R99" s="202"/>
      <c r="S99" s="202"/>
      <c r="T99" s="202"/>
      <c r="U99" s="202"/>
      <c r="V99" s="202"/>
      <c r="W99" s="202"/>
      <c r="X99" s="202"/>
      <c r="Y99" s="202"/>
      <c r="Z99" s="202"/>
      <c r="AA99" s="202"/>
      <c r="AB99" s="202"/>
      <c r="AC99" s="202"/>
      <c r="AD99" s="202"/>
      <c r="AE99" s="202"/>
      <c r="AF99" s="202"/>
      <c r="AG99" s="202"/>
      <c r="AH99" s="202"/>
      <c r="AI99" s="202"/>
      <c r="AJ99" s="202"/>
      <c r="AK99" s="202"/>
      <c r="AL99" s="202"/>
      <c r="AM99" s="202"/>
      <c r="AN99" s="202"/>
      <c r="AO99" s="202"/>
      <c r="AP99" s="202"/>
      <c r="AQ99" s="202"/>
      <c r="AR99" s="202"/>
      <c r="AS99" s="202"/>
      <c r="AT99" s="202"/>
      <c r="AU99" s="202"/>
      <c r="AV99" s="202"/>
      <c r="AW99" s="202"/>
      <c r="AX99" s="202"/>
      <c r="AY99" s="202"/>
      <c r="AZ99" s="203"/>
      <c r="BA99" s="203"/>
      <c r="BB99" s="203"/>
      <c r="BC99" s="203"/>
      <c r="BD99" s="203"/>
      <c r="BE99" s="196"/>
      <c r="BF99" s="196"/>
      <c r="BG99" s="196"/>
      <c r="BH99" s="196"/>
      <c r="BI99" s="196"/>
      <c r="BJ99" s="196"/>
      <c r="BK99" s="196"/>
      <c r="BL99" s="196"/>
      <c r="BM99" s="196"/>
      <c r="BN99" s="196"/>
      <c r="BO99" s="196"/>
      <c r="BP99" s="196"/>
      <c r="BQ99" s="193">
        <v>93</v>
      </c>
      <c r="BR99" s="198"/>
      <c r="BS99" s="807"/>
      <c r="BT99" s="808"/>
      <c r="BU99" s="808"/>
      <c r="BV99" s="808"/>
      <c r="BW99" s="808"/>
      <c r="BX99" s="808"/>
      <c r="BY99" s="808"/>
      <c r="BZ99" s="808"/>
      <c r="CA99" s="808"/>
      <c r="CB99" s="808"/>
      <c r="CC99" s="808"/>
      <c r="CD99" s="808"/>
      <c r="CE99" s="808"/>
      <c r="CF99" s="808"/>
      <c r="CG99" s="813"/>
      <c r="CH99" s="810"/>
      <c r="CI99" s="811"/>
      <c r="CJ99" s="811"/>
      <c r="CK99" s="811"/>
      <c r="CL99" s="812"/>
      <c r="CM99" s="810"/>
      <c r="CN99" s="811"/>
      <c r="CO99" s="811"/>
      <c r="CP99" s="811"/>
      <c r="CQ99" s="812"/>
      <c r="CR99" s="810"/>
      <c r="CS99" s="811"/>
      <c r="CT99" s="811"/>
      <c r="CU99" s="811"/>
      <c r="CV99" s="812"/>
      <c r="CW99" s="810"/>
      <c r="CX99" s="811"/>
      <c r="CY99" s="811"/>
      <c r="CZ99" s="811"/>
      <c r="DA99" s="812"/>
      <c r="DB99" s="810"/>
      <c r="DC99" s="811"/>
      <c r="DD99" s="811"/>
      <c r="DE99" s="811"/>
      <c r="DF99" s="812"/>
      <c r="DG99" s="810"/>
      <c r="DH99" s="811"/>
      <c r="DI99" s="811"/>
      <c r="DJ99" s="811"/>
      <c r="DK99" s="812"/>
      <c r="DL99" s="810"/>
      <c r="DM99" s="811"/>
      <c r="DN99" s="811"/>
      <c r="DO99" s="811"/>
      <c r="DP99" s="812"/>
      <c r="DQ99" s="810"/>
      <c r="DR99" s="811"/>
      <c r="DS99" s="811"/>
      <c r="DT99" s="811"/>
      <c r="DU99" s="812"/>
      <c r="DV99" s="807"/>
      <c r="DW99" s="808"/>
      <c r="DX99" s="808"/>
      <c r="DY99" s="808"/>
      <c r="DZ99" s="809"/>
      <c r="EA99" s="184"/>
    </row>
    <row r="100" spans="1:131" ht="26.25" hidden="1" customHeight="1" x14ac:dyDescent="0.15">
      <c r="A100" s="200"/>
      <c r="B100" s="201"/>
      <c r="C100" s="201"/>
      <c r="D100" s="201"/>
      <c r="E100" s="201"/>
      <c r="F100" s="201"/>
      <c r="G100" s="201"/>
      <c r="H100" s="201"/>
      <c r="I100" s="201"/>
      <c r="J100" s="201"/>
      <c r="K100" s="201"/>
      <c r="L100" s="201"/>
      <c r="M100" s="201"/>
      <c r="N100" s="201"/>
      <c r="O100" s="201"/>
      <c r="P100" s="201"/>
      <c r="Q100" s="202"/>
      <c r="R100" s="202"/>
      <c r="S100" s="202"/>
      <c r="T100" s="202"/>
      <c r="U100" s="202"/>
      <c r="V100" s="202"/>
      <c r="W100" s="202"/>
      <c r="X100" s="202"/>
      <c r="Y100" s="202"/>
      <c r="Z100" s="202"/>
      <c r="AA100" s="202"/>
      <c r="AB100" s="202"/>
      <c r="AC100" s="202"/>
      <c r="AD100" s="202"/>
      <c r="AE100" s="202"/>
      <c r="AF100" s="202"/>
      <c r="AG100" s="202"/>
      <c r="AH100" s="202"/>
      <c r="AI100" s="202"/>
      <c r="AJ100" s="202"/>
      <c r="AK100" s="202"/>
      <c r="AL100" s="202"/>
      <c r="AM100" s="202"/>
      <c r="AN100" s="202"/>
      <c r="AO100" s="202"/>
      <c r="AP100" s="202"/>
      <c r="AQ100" s="202"/>
      <c r="AR100" s="202"/>
      <c r="AS100" s="202"/>
      <c r="AT100" s="202"/>
      <c r="AU100" s="202"/>
      <c r="AV100" s="202"/>
      <c r="AW100" s="202"/>
      <c r="AX100" s="202"/>
      <c r="AY100" s="202"/>
      <c r="AZ100" s="203"/>
      <c r="BA100" s="203"/>
      <c r="BB100" s="203"/>
      <c r="BC100" s="203"/>
      <c r="BD100" s="203"/>
      <c r="BE100" s="196"/>
      <c r="BF100" s="196"/>
      <c r="BG100" s="196"/>
      <c r="BH100" s="196"/>
      <c r="BI100" s="196"/>
      <c r="BJ100" s="196"/>
      <c r="BK100" s="196"/>
      <c r="BL100" s="196"/>
      <c r="BM100" s="196"/>
      <c r="BN100" s="196"/>
      <c r="BO100" s="196"/>
      <c r="BP100" s="196"/>
      <c r="BQ100" s="193">
        <v>94</v>
      </c>
      <c r="BR100" s="198"/>
      <c r="BS100" s="807"/>
      <c r="BT100" s="808"/>
      <c r="BU100" s="808"/>
      <c r="BV100" s="808"/>
      <c r="BW100" s="808"/>
      <c r="BX100" s="808"/>
      <c r="BY100" s="808"/>
      <c r="BZ100" s="808"/>
      <c r="CA100" s="808"/>
      <c r="CB100" s="808"/>
      <c r="CC100" s="808"/>
      <c r="CD100" s="808"/>
      <c r="CE100" s="808"/>
      <c r="CF100" s="808"/>
      <c r="CG100" s="813"/>
      <c r="CH100" s="810"/>
      <c r="CI100" s="811"/>
      <c r="CJ100" s="811"/>
      <c r="CK100" s="811"/>
      <c r="CL100" s="812"/>
      <c r="CM100" s="810"/>
      <c r="CN100" s="811"/>
      <c r="CO100" s="811"/>
      <c r="CP100" s="811"/>
      <c r="CQ100" s="812"/>
      <c r="CR100" s="810"/>
      <c r="CS100" s="811"/>
      <c r="CT100" s="811"/>
      <c r="CU100" s="811"/>
      <c r="CV100" s="812"/>
      <c r="CW100" s="810"/>
      <c r="CX100" s="811"/>
      <c r="CY100" s="811"/>
      <c r="CZ100" s="811"/>
      <c r="DA100" s="812"/>
      <c r="DB100" s="810"/>
      <c r="DC100" s="811"/>
      <c r="DD100" s="811"/>
      <c r="DE100" s="811"/>
      <c r="DF100" s="812"/>
      <c r="DG100" s="810"/>
      <c r="DH100" s="811"/>
      <c r="DI100" s="811"/>
      <c r="DJ100" s="811"/>
      <c r="DK100" s="812"/>
      <c r="DL100" s="810"/>
      <c r="DM100" s="811"/>
      <c r="DN100" s="811"/>
      <c r="DO100" s="811"/>
      <c r="DP100" s="812"/>
      <c r="DQ100" s="810"/>
      <c r="DR100" s="811"/>
      <c r="DS100" s="811"/>
      <c r="DT100" s="811"/>
      <c r="DU100" s="812"/>
      <c r="DV100" s="807"/>
      <c r="DW100" s="808"/>
      <c r="DX100" s="808"/>
      <c r="DY100" s="808"/>
      <c r="DZ100" s="809"/>
      <c r="EA100" s="184"/>
    </row>
    <row r="101" spans="1:131" ht="26.25" hidden="1" customHeight="1" x14ac:dyDescent="0.15">
      <c r="A101" s="200"/>
      <c r="B101" s="201"/>
      <c r="C101" s="201"/>
      <c r="D101" s="201"/>
      <c r="E101" s="201"/>
      <c r="F101" s="201"/>
      <c r="G101" s="201"/>
      <c r="H101" s="201"/>
      <c r="I101" s="201"/>
      <c r="J101" s="201"/>
      <c r="K101" s="201"/>
      <c r="L101" s="201"/>
      <c r="M101" s="201"/>
      <c r="N101" s="201"/>
      <c r="O101" s="201"/>
      <c r="P101" s="201"/>
      <c r="Q101" s="202"/>
      <c r="R101" s="202"/>
      <c r="S101" s="202"/>
      <c r="T101" s="202"/>
      <c r="U101" s="202"/>
      <c r="V101" s="202"/>
      <c r="W101" s="202"/>
      <c r="X101" s="202"/>
      <c r="Y101" s="202"/>
      <c r="Z101" s="202"/>
      <c r="AA101" s="202"/>
      <c r="AB101" s="202"/>
      <c r="AC101" s="202"/>
      <c r="AD101" s="202"/>
      <c r="AE101" s="202"/>
      <c r="AF101" s="202"/>
      <c r="AG101" s="202"/>
      <c r="AH101" s="202"/>
      <c r="AI101" s="202"/>
      <c r="AJ101" s="202"/>
      <c r="AK101" s="202"/>
      <c r="AL101" s="202"/>
      <c r="AM101" s="202"/>
      <c r="AN101" s="202"/>
      <c r="AO101" s="202"/>
      <c r="AP101" s="202"/>
      <c r="AQ101" s="202"/>
      <c r="AR101" s="202"/>
      <c r="AS101" s="202"/>
      <c r="AT101" s="202"/>
      <c r="AU101" s="202"/>
      <c r="AV101" s="202"/>
      <c r="AW101" s="202"/>
      <c r="AX101" s="202"/>
      <c r="AY101" s="202"/>
      <c r="AZ101" s="203"/>
      <c r="BA101" s="203"/>
      <c r="BB101" s="203"/>
      <c r="BC101" s="203"/>
      <c r="BD101" s="203"/>
      <c r="BE101" s="196"/>
      <c r="BF101" s="196"/>
      <c r="BG101" s="196"/>
      <c r="BH101" s="196"/>
      <c r="BI101" s="196"/>
      <c r="BJ101" s="196"/>
      <c r="BK101" s="196"/>
      <c r="BL101" s="196"/>
      <c r="BM101" s="196"/>
      <c r="BN101" s="196"/>
      <c r="BO101" s="196"/>
      <c r="BP101" s="196"/>
      <c r="BQ101" s="193">
        <v>95</v>
      </c>
      <c r="BR101" s="198"/>
      <c r="BS101" s="807"/>
      <c r="BT101" s="808"/>
      <c r="BU101" s="808"/>
      <c r="BV101" s="808"/>
      <c r="BW101" s="808"/>
      <c r="BX101" s="808"/>
      <c r="BY101" s="808"/>
      <c r="BZ101" s="808"/>
      <c r="CA101" s="808"/>
      <c r="CB101" s="808"/>
      <c r="CC101" s="808"/>
      <c r="CD101" s="808"/>
      <c r="CE101" s="808"/>
      <c r="CF101" s="808"/>
      <c r="CG101" s="813"/>
      <c r="CH101" s="810"/>
      <c r="CI101" s="811"/>
      <c r="CJ101" s="811"/>
      <c r="CK101" s="811"/>
      <c r="CL101" s="812"/>
      <c r="CM101" s="810"/>
      <c r="CN101" s="811"/>
      <c r="CO101" s="811"/>
      <c r="CP101" s="811"/>
      <c r="CQ101" s="812"/>
      <c r="CR101" s="810"/>
      <c r="CS101" s="811"/>
      <c r="CT101" s="811"/>
      <c r="CU101" s="811"/>
      <c r="CV101" s="812"/>
      <c r="CW101" s="810"/>
      <c r="CX101" s="811"/>
      <c r="CY101" s="811"/>
      <c r="CZ101" s="811"/>
      <c r="DA101" s="812"/>
      <c r="DB101" s="810"/>
      <c r="DC101" s="811"/>
      <c r="DD101" s="811"/>
      <c r="DE101" s="811"/>
      <c r="DF101" s="812"/>
      <c r="DG101" s="810"/>
      <c r="DH101" s="811"/>
      <c r="DI101" s="811"/>
      <c r="DJ101" s="811"/>
      <c r="DK101" s="812"/>
      <c r="DL101" s="810"/>
      <c r="DM101" s="811"/>
      <c r="DN101" s="811"/>
      <c r="DO101" s="811"/>
      <c r="DP101" s="812"/>
      <c r="DQ101" s="810"/>
      <c r="DR101" s="811"/>
      <c r="DS101" s="811"/>
      <c r="DT101" s="811"/>
      <c r="DU101" s="812"/>
      <c r="DV101" s="807"/>
      <c r="DW101" s="808"/>
      <c r="DX101" s="808"/>
      <c r="DY101" s="808"/>
      <c r="DZ101" s="809"/>
      <c r="EA101" s="184"/>
    </row>
    <row r="102" spans="1:131" ht="26.25" customHeight="1" thickBot="1" x14ac:dyDescent="0.2">
      <c r="A102" s="200"/>
      <c r="B102" s="201"/>
      <c r="C102" s="201"/>
      <c r="D102" s="201"/>
      <c r="E102" s="201"/>
      <c r="F102" s="201"/>
      <c r="G102" s="201"/>
      <c r="H102" s="201"/>
      <c r="I102" s="201"/>
      <c r="J102" s="201"/>
      <c r="K102" s="201"/>
      <c r="L102" s="201"/>
      <c r="M102" s="201"/>
      <c r="N102" s="201"/>
      <c r="O102" s="201"/>
      <c r="P102" s="201"/>
      <c r="Q102" s="202"/>
      <c r="R102" s="202"/>
      <c r="S102" s="202"/>
      <c r="T102" s="202"/>
      <c r="U102" s="202"/>
      <c r="V102" s="202"/>
      <c r="W102" s="202"/>
      <c r="X102" s="202"/>
      <c r="Y102" s="202"/>
      <c r="Z102" s="202"/>
      <c r="AA102" s="202"/>
      <c r="AB102" s="202"/>
      <c r="AC102" s="202"/>
      <c r="AD102" s="202"/>
      <c r="AE102" s="202"/>
      <c r="AF102" s="202"/>
      <c r="AG102" s="202"/>
      <c r="AH102" s="202"/>
      <c r="AI102" s="202"/>
      <c r="AJ102" s="202"/>
      <c r="AK102" s="202"/>
      <c r="AL102" s="202"/>
      <c r="AM102" s="202"/>
      <c r="AN102" s="202"/>
      <c r="AO102" s="202"/>
      <c r="AP102" s="202"/>
      <c r="AQ102" s="202"/>
      <c r="AR102" s="202"/>
      <c r="AS102" s="202"/>
      <c r="AT102" s="202"/>
      <c r="AU102" s="202"/>
      <c r="AV102" s="202"/>
      <c r="AW102" s="202"/>
      <c r="AX102" s="202"/>
      <c r="AY102" s="202"/>
      <c r="AZ102" s="203"/>
      <c r="BA102" s="203"/>
      <c r="BB102" s="203"/>
      <c r="BC102" s="203"/>
      <c r="BD102" s="203"/>
      <c r="BE102" s="196"/>
      <c r="BF102" s="196"/>
      <c r="BG102" s="196"/>
      <c r="BH102" s="196"/>
      <c r="BI102" s="196"/>
      <c r="BJ102" s="196"/>
      <c r="BK102" s="196"/>
      <c r="BL102" s="196"/>
      <c r="BM102" s="196"/>
      <c r="BN102" s="196"/>
      <c r="BO102" s="196"/>
      <c r="BP102" s="196"/>
      <c r="BQ102" s="195" t="s">
        <v>368</v>
      </c>
      <c r="BR102" s="740" t="s">
        <v>395</v>
      </c>
      <c r="BS102" s="741"/>
      <c r="BT102" s="741"/>
      <c r="BU102" s="741"/>
      <c r="BV102" s="741"/>
      <c r="BW102" s="741"/>
      <c r="BX102" s="741"/>
      <c r="BY102" s="741"/>
      <c r="BZ102" s="741"/>
      <c r="CA102" s="741"/>
      <c r="CB102" s="741"/>
      <c r="CC102" s="741"/>
      <c r="CD102" s="741"/>
      <c r="CE102" s="741"/>
      <c r="CF102" s="741"/>
      <c r="CG102" s="742"/>
      <c r="CH102" s="837"/>
      <c r="CI102" s="838"/>
      <c r="CJ102" s="838"/>
      <c r="CK102" s="838"/>
      <c r="CL102" s="839"/>
      <c r="CM102" s="837"/>
      <c r="CN102" s="838"/>
      <c r="CO102" s="838"/>
      <c r="CP102" s="838"/>
      <c r="CQ102" s="839"/>
      <c r="CR102" s="840">
        <v>10937</v>
      </c>
      <c r="CS102" s="800"/>
      <c r="CT102" s="800"/>
      <c r="CU102" s="800"/>
      <c r="CV102" s="841"/>
      <c r="CW102" s="840" t="s">
        <v>554</v>
      </c>
      <c r="CX102" s="800"/>
      <c r="CY102" s="800"/>
      <c r="CZ102" s="800"/>
      <c r="DA102" s="841"/>
      <c r="DB102" s="840">
        <v>484</v>
      </c>
      <c r="DC102" s="800"/>
      <c r="DD102" s="800"/>
      <c r="DE102" s="800"/>
      <c r="DF102" s="841"/>
      <c r="DG102" s="840" t="s">
        <v>554</v>
      </c>
      <c r="DH102" s="800"/>
      <c r="DI102" s="800"/>
      <c r="DJ102" s="800"/>
      <c r="DK102" s="841"/>
      <c r="DL102" s="840">
        <v>206</v>
      </c>
      <c r="DM102" s="800"/>
      <c r="DN102" s="800"/>
      <c r="DO102" s="800"/>
      <c r="DP102" s="841"/>
      <c r="DQ102" s="840">
        <v>21</v>
      </c>
      <c r="DR102" s="800"/>
      <c r="DS102" s="800"/>
      <c r="DT102" s="800"/>
      <c r="DU102" s="841"/>
      <c r="DV102" s="740"/>
      <c r="DW102" s="741"/>
      <c r="DX102" s="741"/>
      <c r="DY102" s="741"/>
      <c r="DZ102" s="864"/>
      <c r="EA102" s="184"/>
    </row>
    <row r="103" spans="1:131" ht="26.25" customHeight="1" x14ac:dyDescent="0.15">
      <c r="A103" s="200"/>
      <c r="B103" s="201"/>
      <c r="C103" s="201"/>
      <c r="D103" s="201"/>
      <c r="E103" s="201"/>
      <c r="F103" s="201"/>
      <c r="G103" s="201"/>
      <c r="H103" s="201"/>
      <c r="I103" s="201"/>
      <c r="J103" s="201"/>
      <c r="K103" s="201"/>
      <c r="L103" s="201"/>
      <c r="M103" s="201"/>
      <c r="N103" s="201"/>
      <c r="O103" s="201"/>
      <c r="P103" s="201"/>
      <c r="Q103" s="202"/>
      <c r="R103" s="202"/>
      <c r="S103" s="202"/>
      <c r="T103" s="202"/>
      <c r="U103" s="202"/>
      <c r="V103" s="202"/>
      <c r="W103" s="202"/>
      <c r="X103" s="202"/>
      <c r="Y103" s="202"/>
      <c r="Z103" s="202"/>
      <c r="AA103" s="202"/>
      <c r="AB103" s="202"/>
      <c r="AC103" s="202"/>
      <c r="AD103" s="202"/>
      <c r="AE103" s="202"/>
      <c r="AF103" s="202"/>
      <c r="AG103" s="202"/>
      <c r="AH103" s="202"/>
      <c r="AI103" s="202"/>
      <c r="AJ103" s="202"/>
      <c r="AK103" s="202"/>
      <c r="AL103" s="202"/>
      <c r="AM103" s="202"/>
      <c r="AN103" s="202"/>
      <c r="AO103" s="202"/>
      <c r="AP103" s="202"/>
      <c r="AQ103" s="202"/>
      <c r="AR103" s="202"/>
      <c r="AS103" s="202"/>
      <c r="AT103" s="202"/>
      <c r="AU103" s="202"/>
      <c r="AV103" s="202"/>
      <c r="AW103" s="202"/>
      <c r="AX103" s="202"/>
      <c r="AY103" s="202"/>
      <c r="AZ103" s="203"/>
      <c r="BA103" s="203"/>
      <c r="BB103" s="203"/>
      <c r="BC103" s="203"/>
      <c r="BD103" s="203"/>
      <c r="BE103" s="196"/>
      <c r="BF103" s="196"/>
      <c r="BG103" s="196"/>
      <c r="BH103" s="196"/>
      <c r="BI103" s="196"/>
      <c r="BJ103" s="196"/>
      <c r="BK103" s="196"/>
      <c r="BL103" s="196"/>
      <c r="BM103" s="196"/>
      <c r="BN103" s="196"/>
      <c r="BO103" s="196"/>
      <c r="BP103" s="196"/>
      <c r="BQ103" s="865" t="s">
        <v>396</v>
      </c>
      <c r="BR103" s="865"/>
      <c r="BS103" s="865"/>
      <c r="BT103" s="865"/>
      <c r="BU103" s="865"/>
      <c r="BV103" s="865"/>
      <c r="BW103" s="865"/>
      <c r="BX103" s="865"/>
      <c r="BY103" s="865"/>
      <c r="BZ103" s="865"/>
      <c r="CA103" s="865"/>
      <c r="CB103" s="865"/>
      <c r="CC103" s="865"/>
      <c r="CD103" s="865"/>
      <c r="CE103" s="865"/>
      <c r="CF103" s="865"/>
      <c r="CG103" s="865"/>
      <c r="CH103" s="865"/>
      <c r="CI103" s="865"/>
      <c r="CJ103" s="865"/>
      <c r="CK103" s="865"/>
      <c r="CL103" s="865"/>
      <c r="CM103" s="865"/>
      <c r="CN103" s="865"/>
      <c r="CO103" s="865"/>
      <c r="CP103" s="865"/>
      <c r="CQ103" s="865"/>
      <c r="CR103" s="865"/>
      <c r="CS103" s="865"/>
      <c r="CT103" s="865"/>
      <c r="CU103" s="865"/>
      <c r="CV103" s="865"/>
      <c r="CW103" s="865"/>
      <c r="CX103" s="865"/>
      <c r="CY103" s="865"/>
      <c r="CZ103" s="865"/>
      <c r="DA103" s="865"/>
      <c r="DB103" s="865"/>
      <c r="DC103" s="865"/>
      <c r="DD103" s="865"/>
      <c r="DE103" s="865"/>
      <c r="DF103" s="865"/>
      <c r="DG103" s="865"/>
      <c r="DH103" s="865"/>
      <c r="DI103" s="865"/>
      <c r="DJ103" s="865"/>
      <c r="DK103" s="865"/>
      <c r="DL103" s="865"/>
      <c r="DM103" s="865"/>
      <c r="DN103" s="865"/>
      <c r="DO103" s="865"/>
      <c r="DP103" s="865"/>
      <c r="DQ103" s="865"/>
      <c r="DR103" s="865"/>
      <c r="DS103" s="865"/>
      <c r="DT103" s="865"/>
      <c r="DU103" s="865"/>
      <c r="DV103" s="865"/>
      <c r="DW103" s="865"/>
      <c r="DX103" s="865"/>
      <c r="DY103" s="865"/>
      <c r="DZ103" s="865"/>
      <c r="EA103" s="184"/>
    </row>
    <row r="104" spans="1:131" ht="26.25" customHeight="1" x14ac:dyDescent="0.15">
      <c r="A104" s="200"/>
      <c r="B104" s="201"/>
      <c r="C104" s="201"/>
      <c r="D104" s="201"/>
      <c r="E104" s="201"/>
      <c r="F104" s="201"/>
      <c r="G104" s="201"/>
      <c r="H104" s="201"/>
      <c r="I104" s="201"/>
      <c r="J104" s="201"/>
      <c r="K104" s="201"/>
      <c r="L104" s="201"/>
      <c r="M104" s="201"/>
      <c r="N104" s="201"/>
      <c r="O104" s="201"/>
      <c r="P104" s="201"/>
      <c r="Q104" s="202"/>
      <c r="R104" s="202"/>
      <c r="S104" s="202"/>
      <c r="T104" s="202"/>
      <c r="U104" s="202"/>
      <c r="V104" s="202"/>
      <c r="W104" s="202"/>
      <c r="X104" s="202"/>
      <c r="Y104" s="202"/>
      <c r="Z104" s="202"/>
      <c r="AA104" s="202"/>
      <c r="AB104" s="202"/>
      <c r="AC104" s="202"/>
      <c r="AD104" s="202"/>
      <c r="AE104" s="202"/>
      <c r="AF104" s="202"/>
      <c r="AG104" s="202"/>
      <c r="AH104" s="202"/>
      <c r="AI104" s="202"/>
      <c r="AJ104" s="202"/>
      <c r="AK104" s="202"/>
      <c r="AL104" s="202"/>
      <c r="AM104" s="202"/>
      <c r="AN104" s="202"/>
      <c r="AO104" s="202"/>
      <c r="AP104" s="202"/>
      <c r="AQ104" s="202"/>
      <c r="AR104" s="202"/>
      <c r="AS104" s="202"/>
      <c r="AT104" s="202"/>
      <c r="AU104" s="202"/>
      <c r="AV104" s="202"/>
      <c r="AW104" s="202"/>
      <c r="AX104" s="202"/>
      <c r="AY104" s="202"/>
      <c r="AZ104" s="203"/>
      <c r="BA104" s="203"/>
      <c r="BB104" s="203"/>
      <c r="BC104" s="203"/>
      <c r="BD104" s="203"/>
      <c r="BE104" s="196"/>
      <c r="BF104" s="196"/>
      <c r="BG104" s="196"/>
      <c r="BH104" s="196"/>
      <c r="BI104" s="196"/>
      <c r="BJ104" s="196"/>
      <c r="BK104" s="196"/>
      <c r="BL104" s="196"/>
      <c r="BM104" s="196"/>
      <c r="BN104" s="196"/>
      <c r="BO104" s="196"/>
      <c r="BP104" s="196"/>
      <c r="BQ104" s="866" t="s">
        <v>397</v>
      </c>
      <c r="BR104" s="866"/>
      <c r="BS104" s="866"/>
      <c r="BT104" s="866"/>
      <c r="BU104" s="866"/>
      <c r="BV104" s="866"/>
      <c r="BW104" s="866"/>
      <c r="BX104" s="866"/>
      <c r="BY104" s="866"/>
      <c r="BZ104" s="866"/>
      <c r="CA104" s="866"/>
      <c r="CB104" s="866"/>
      <c r="CC104" s="866"/>
      <c r="CD104" s="866"/>
      <c r="CE104" s="866"/>
      <c r="CF104" s="866"/>
      <c r="CG104" s="866"/>
      <c r="CH104" s="866"/>
      <c r="CI104" s="866"/>
      <c r="CJ104" s="866"/>
      <c r="CK104" s="866"/>
      <c r="CL104" s="866"/>
      <c r="CM104" s="866"/>
      <c r="CN104" s="866"/>
      <c r="CO104" s="866"/>
      <c r="CP104" s="866"/>
      <c r="CQ104" s="866"/>
      <c r="CR104" s="866"/>
      <c r="CS104" s="866"/>
      <c r="CT104" s="866"/>
      <c r="CU104" s="866"/>
      <c r="CV104" s="866"/>
      <c r="CW104" s="866"/>
      <c r="CX104" s="866"/>
      <c r="CY104" s="866"/>
      <c r="CZ104" s="866"/>
      <c r="DA104" s="866"/>
      <c r="DB104" s="866"/>
      <c r="DC104" s="866"/>
      <c r="DD104" s="866"/>
      <c r="DE104" s="866"/>
      <c r="DF104" s="866"/>
      <c r="DG104" s="866"/>
      <c r="DH104" s="866"/>
      <c r="DI104" s="866"/>
      <c r="DJ104" s="866"/>
      <c r="DK104" s="866"/>
      <c r="DL104" s="866"/>
      <c r="DM104" s="866"/>
      <c r="DN104" s="866"/>
      <c r="DO104" s="866"/>
      <c r="DP104" s="866"/>
      <c r="DQ104" s="866"/>
      <c r="DR104" s="866"/>
      <c r="DS104" s="866"/>
      <c r="DT104" s="866"/>
      <c r="DU104" s="866"/>
      <c r="DV104" s="866"/>
      <c r="DW104" s="866"/>
      <c r="DX104" s="866"/>
      <c r="DY104" s="866"/>
      <c r="DZ104" s="866"/>
      <c r="EA104" s="184"/>
    </row>
    <row r="105" spans="1:131" ht="11.25" customHeight="1" x14ac:dyDescent="0.15">
      <c r="A105" s="196"/>
      <c r="B105" s="196"/>
      <c r="C105" s="196"/>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6"/>
      <c r="AA105" s="196"/>
      <c r="AB105" s="196"/>
      <c r="AC105" s="196"/>
      <c r="AD105" s="196"/>
      <c r="AE105" s="196"/>
      <c r="AF105" s="196"/>
      <c r="AG105" s="196"/>
      <c r="AH105" s="196"/>
      <c r="AI105" s="196"/>
      <c r="AJ105" s="196"/>
      <c r="AK105" s="196"/>
      <c r="AL105" s="196"/>
      <c r="AM105" s="196"/>
      <c r="AN105" s="196"/>
      <c r="AO105" s="196"/>
      <c r="AP105" s="196"/>
      <c r="AQ105" s="196"/>
      <c r="AR105" s="196"/>
      <c r="AS105" s="196"/>
      <c r="AT105" s="196"/>
      <c r="AU105" s="196"/>
      <c r="AV105" s="196"/>
      <c r="AW105" s="196"/>
      <c r="AX105" s="196"/>
      <c r="AY105" s="196"/>
      <c r="AZ105" s="196"/>
      <c r="BA105" s="196"/>
      <c r="BB105" s="196"/>
      <c r="BC105" s="196"/>
      <c r="BD105" s="196"/>
      <c r="BE105" s="196"/>
      <c r="BF105" s="196"/>
      <c r="BG105" s="196"/>
      <c r="BH105" s="196"/>
      <c r="BI105" s="196"/>
      <c r="BJ105" s="196"/>
      <c r="BK105" s="196"/>
      <c r="BL105" s="196"/>
      <c r="BM105" s="196"/>
      <c r="BN105" s="196"/>
      <c r="BO105" s="196"/>
      <c r="BP105" s="196"/>
      <c r="BQ105" s="184"/>
      <c r="BR105" s="184"/>
      <c r="BS105" s="184"/>
      <c r="BT105" s="184"/>
      <c r="BU105" s="184"/>
      <c r="BV105" s="184"/>
      <c r="BW105" s="184"/>
      <c r="BX105" s="184"/>
      <c r="BY105" s="184"/>
      <c r="BZ105" s="184"/>
      <c r="CA105" s="184"/>
      <c r="CB105" s="184"/>
      <c r="CC105" s="184"/>
      <c r="CD105" s="184"/>
      <c r="CE105" s="184"/>
      <c r="CF105" s="184"/>
      <c r="CG105" s="184"/>
      <c r="CH105" s="184"/>
      <c r="CI105" s="184"/>
      <c r="CJ105" s="184"/>
      <c r="CK105" s="184"/>
      <c r="CL105" s="184"/>
      <c r="CM105" s="184"/>
      <c r="CN105" s="184"/>
      <c r="CO105" s="184"/>
      <c r="CP105" s="184"/>
      <c r="CQ105" s="184"/>
      <c r="CR105" s="184"/>
      <c r="CS105" s="184"/>
      <c r="CT105" s="184"/>
      <c r="CU105" s="184"/>
      <c r="CV105" s="184"/>
      <c r="CW105" s="184"/>
      <c r="CX105" s="184"/>
      <c r="CY105" s="184"/>
      <c r="CZ105" s="184"/>
      <c r="DA105" s="184"/>
      <c r="DB105" s="184"/>
      <c r="DC105" s="184"/>
      <c r="DD105" s="184"/>
      <c r="DE105" s="184"/>
      <c r="DF105" s="184"/>
      <c r="DG105" s="184"/>
      <c r="DH105" s="184"/>
      <c r="DI105" s="184"/>
      <c r="DJ105" s="184"/>
      <c r="DK105" s="184"/>
      <c r="DL105" s="184"/>
      <c r="DM105" s="184"/>
      <c r="DN105" s="184"/>
      <c r="DO105" s="184"/>
      <c r="DP105" s="184"/>
      <c r="DQ105" s="184"/>
      <c r="DR105" s="184"/>
      <c r="DS105" s="184"/>
      <c r="DT105" s="184"/>
      <c r="DU105" s="184"/>
      <c r="DV105" s="184"/>
      <c r="DW105" s="184"/>
      <c r="DX105" s="184"/>
      <c r="DY105" s="184"/>
      <c r="DZ105" s="184"/>
      <c r="EA105" s="184"/>
    </row>
    <row r="106" spans="1:131" ht="11.25" customHeight="1" x14ac:dyDescent="0.15">
      <c r="A106" s="196"/>
      <c r="B106" s="196"/>
      <c r="C106" s="196"/>
      <c r="D106" s="196"/>
      <c r="E106" s="196"/>
      <c r="F106" s="196"/>
      <c r="G106" s="196"/>
      <c r="H106" s="196"/>
      <c r="I106" s="196"/>
      <c r="J106" s="196"/>
      <c r="K106" s="196"/>
      <c r="L106" s="196"/>
      <c r="M106" s="196"/>
      <c r="N106" s="196"/>
      <c r="O106" s="196"/>
      <c r="P106" s="196"/>
      <c r="Q106" s="196"/>
      <c r="R106" s="196"/>
      <c r="S106" s="196"/>
      <c r="T106" s="196"/>
      <c r="U106" s="196"/>
      <c r="V106" s="196"/>
      <c r="W106" s="196"/>
      <c r="X106" s="196"/>
      <c r="Y106" s="196"/>
      <c r="Z106" s="196"/>
      <c r="AA106" s="196"/>
      <c r="AB106" s="196"/>
      <c r="AC106" s="196"/>
      <c r="AD106" s="196"/>
      <c r="AE106" s="196"/>
      <c r="AF106" s="196"/>
      <c r="AG106" s="196"/>
      <c r="AH106" s="196"/>
      <c r="AI106" s="196"/>
      <c r="AJ106" s="196"/>
      <c r="AK106" s="196"/>
      <c r="AL106" s="196"/>
      <c r="AM106" s="196"/>
      <c r="AN106" s="196"/>
      <c r="AO106" s="196"/>
      <c r="AP106" s="196"/>
      <c r="AQ106" s="196"/>
      <c r="AR106" s="196"/>
      <c r="AS106" s="196"/>
      <c r="AT106" s="196"/>
      <c r="AU106" s="196"/>
      <c r="AV106" s="196"/>
      <c r="AW106" s="196"/>
      <c r="AX106" s="196"/>
      <c r="AY106" s="196"/>
      <c r="AZ106" s="196"/>
      <c r="BA106" s="196"/>
      <c r="BB106" s="196"/>
      <c r="BC106" s="196"/>
      <c r="BD106" s="196"/>
      <c r="BE106" s="196"/>
      <c r="BF106" s="196"/>
      <c r="BG106" s="196"/>
      <c r="BH106" s="196"/>
      <c r="BI106" s="196"/>
      <c r="BJ106" s="196"/>
      <c r="BK106" s="196"/>
      <c r="BL106" s="196"/>
      <c r="BM106" s="196"/>
      <c r="BN106" s="196"/>
      <c r="BO106" s="196"/>
      <c r="BP106" s="196"/>
      <c r="BQ106" s="184"/>
      <c r="BR106" s="184"/>
      <c r="BS106" s="184"/>
      <c r="BT106" s="184"/>
      <c r="BU106" s="184"/>
      <c r="BV106" s="184"/>
      <c r="BW106" s="184"/>
      <c r="BX106" s="184"/>
      <c r="BY106" s="184"/>
      <c r="BZ106" s="184"/>
      <c r="CA106" s="184"/>
      <c r="CB106" s="184"/>
      <c r="CC106" s="184"/>
      <c r="CD106" s="184"/>
      <c r="CE106" s="184"/>
      <c r="CF106" s="184"/>
      <c r="CG106" s="184"/>
      <c r="CH106" s="184"/>
      <c r="CI106" s="184"/>
      <c r="CJ106" s="184"/>
      <c r="CK106" s="184"/>
      <c r="CL106" s="184"/>
      <c r="CM106" s="184"/>
      <c r="CN106" s="184"/>
      <c r="CO106" s="184"/>
      <c r="CP106" s="184"/>
      <c r="CQ106" s="184"/>
      <c r="CR106" s="184"/>
      <c r="CS106" s="184"/>
      <c r="CT106" s="184"/>
      <c r="CU106" s="184"/>
      <c r="CV106" s="184"/>
      <c r="CW106" s="184"/>
      <c r="CX106" s="184"/>
      <c r="CY106" s="184"/>
      <c r="CZ106" s="184"/>
      <c r="DA106" s="184"/>
      <c r="DB106" s="184"/>
      <c r="DC106" s="184"/>
      <c r="DD106" s="184"/>
      <c r="DE106" s="184"/>
      <c r="DF106" s="184"/>
      <c r="DG106" s="184"/>
      <c r="DH106" s="184"/>
      <c r="DI106" s="184"/>
      <c r="DJ106" s="184"/>
      <c r="DK106" s="184"/>
      <c r="DL106" s="184"/>
      <c r="DM106" s="184"/>
      <c r="DN106" s="184"/>
      <c r="DO106" s="184"/>
      <c r="DP106" s="184"/>
      <c r="DQ106" s="184"/>
      <c r="DR106" s="184"/>
      <c r="DS106" s="184"/>
      <c r="DT106" s="184"/>
      <c r="DU106" s="184"/>
      <c r="DV106" s="184"/>
      <c r="DW106" s="184"/>
      <c r="DX106" s="184"/>
      <c r="DY106" s="184"/>
      <c r="DZ106" s="184"/>
      <c r="EA106" s="184"/>
    </row>
    <row r="107" spans="1:131" s="184" customFormat="1" ht="26.25" customHeight="1" thickBot="1" x14ac:dyDescent="0.2">
      <c r="A107" s="204" t="s">
        <v>398</v>
      </c>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c r="X107" s="205"/>
      <c r="Y107" s="205"/>
      <c r="Z107" s="205"/>
      <c r="AA107" s="205"/>
      <c r="AB107" s="205"/>
      <c r="AC107" s="205"/>
      <c r="AD107" s="205"/>
      <c r="AE107" s="205"/>
      <c r="AF107" s="205"/>
      <c r="AG107" s="205"/>
      <c r="AH107" s="205"/>
      <c r="AI107" s="205"/>
      <c r="AJ107" s="205"/>
      <c r="AK107" s="205"/>
      <c r="AL107" s="205"/>
      <c r="AM107" s="205"/>
      <c r="AN107" s="205"/>
      <c r="AO107" s="205"/>
      <c r="AP107" s="205"/>
      <c r="AQ107" s="205"/>
      <c r="AR107" s="205"/>
      <c r="AS107" s="205"/>
      <c r="AT107" s="205"/>
      <c r="AU107" s="204" t="s">
        <v>399</v>
      </c>
      <c r="AV107" s="205"/>
      <c r="AW107" s="205"/>
      <c r="AX107" s="205"/>
      <c r="AY107" s="205"/>
      <c r="AZ107" s="205"/>
      <c r="BA107" s="205"/>
      <c r="BB107" s="205"/>
      <c r="BC107" s="205"/>
      <c r="BD107" s="205"/>
      <c r="BE107" s="205"/>
      <c r="BF107" s="205"/>
      <c r="BG107" s="205"/>
      <c r="BH107" s="205"/>
      <c r="BI107" s="205"/>
      <c r="BJ107" s="205"/>
      <c r="BK107" s="205"/>
      <c r="BL107" s="205"/>
      <c r="BM107" s="205"/>
      <c r="BN107" s="205"/>
      <c r="BO107" s="205"/>
      <c r="BP107" s="205"/>
      <c r="BQ107" s="205"/>
      <c r="BR107" s="205"/>
      <c r="BS107" s="205"/>
      <c r="BT107" s="205"/>
      <c r="BU107" s="205"/>
      <c r="BV107" s="205"/>
      <c r="BW107" s="205"/>
      <c r="BX107" s="205"/>
      <c r="BY107" s="205"/>
      <c r="BZ107" s="205"/>
      <c r="CA107" s="205"/>
      <c r="CB107" s="205"/>
      <c r="CC107" s="205"/>
      <c r="CD107" s="205"/>
      <c r="CE107" s="205"/>
      <c r="CF107" s="205"/>
      <c r="CG107" s="205"/>
      <c r="CH107" s="205"/>
      <c r="CI107" s="205"/>
      <c r="CJ107" s="205"/>
      <c r="CK107" s="205"/>
      <c r="CL107" s="205"/>
      <c r="CM107" s="205"/>
      <c r="CN107" s="205"/>
      <c r="CO107" s="205"/>
      <c r="CP107" s="205"/>
      <c r="CQ107" s="205"/>
      <c r="CR107" s="205"/>
      <c r="CS107" s="205"/>
      <c r="CT107" s="205"/>
      <c r="CU107" s="205"/>
      <c r="CV107" s="205"/>
      <c r="CW107" s="205"/>
      <c r="CX107" s="205"/>
      <c r="CY107" s="205"/>
      <c r="CZ107" s="205"/>
      <c r="DA107" s="205"/>
      <c r="DB107" s="205"/>
      <c r="DC107" s="205"/>
      <c r="DD107" s="205"/>
      <c r="DE107" s="205"/>
      <c r="DF107" s="205"/>
      <c r="DG107" s="205"/>
      <c r="DH107" s="205"/>
      <c r="DI107" s="205"/>
      <c r="DJ107" s="205"/>
      <c r="DK107" s="205"/>
      <c r="DL107" s="205"/>
      <c r="DM107" s="205"/>
      <c r="DN107" s="205"/>
      <c r="DO107" s="205"/>
      <c r="DP107" s="205"/>
      <c r="DQ107" s="205"/>
      <c r="DR107" s="205"/>
      <c r="DS107" s="205"/>
      <c r="DT107" s="205"/>
      <c r="DU107" s="205"/>
      <c r="DV107" s="205"/>
      <c r="DW107" s="205"/>
      <c r="DX107" s="205"/>
      <c r="DY107" s="205"/>
      <c r="DZ107" s="205"/>
    </row>
    <row r="108" spans="1:131" s="184" customFormat="1" ht="26.25" customHeight="1" x14ac:dyDescent="0.15">
      <c r="A108" s="867" t="s">
        <v>400</v>
      </c>
      <c r="B108" s="868"/>
      <c r="C108" s="868"/>
      <c r="D108" s="868"/>
      <c r="E108" s="868"/>
      <c r="F108" s="868"/>
      <c r="G108" s="868"/>
      <c r="H108" s="868"/>
      <c r="I108" s="868"/>
      <c r="J108" s="868"/>
      <c r="K108" s="868"/>
      <c r="L108" s="868"/>
      <c r="M108" s="868"/>
      <c r="N108" s="868"/>
      <c r="O108" s="868"/>
      <c r="P108" s="868"/>
      <c r="Q108" s="868"/>
      <c r="R108" s="868"/>
      <c r="S108" s="868"/>
      <c r="T108" s="868"/>
      <c r="U108" s="868"/>
      <c r="V108" s="868"/>
      <c r="W108" s="868"/>
      <c r="X108" s="868"/>
      <c r="Y108" s="868"/>
      <c r="Z108" s="868"/>
      <c r="AA108" s="868"/>
      <c r="AB108" s="868"/>
      <c r="AC108" s="868"/>
      <c r="AD108" s="868"/>
      <c r="AE108" s="868"/>
      <c r="AF108" s="868"/>
      <c r="AG108" s="868"/>
      <c r="AH108" s="868"/>
      <c r="AI108" s="868"/>
      <c r="AJ108" s="868"/>
      <c r="AK108" s="868"/>
      <c r="AL108" s="868"/>
      <c r="AM108" s="868"/>
      <c r="AN108" s="868"/>
      <c r="AO108" s="868"/>
      <c r="AP108" s="868"/>
      <c r="AQ108" s="868"/>
      <c r="AR108" s="868"/>
      <c r="AS108" s="868"/>
      <c r="AT108" s="869"/>
      <c r="AU108" s="867" t="s">
        <v>401</v>
      </c>
      <c r="AV108" s="868"/>
      <c r="AW108" s="868"/>
      <c r="AX108" s="868"/>
      <c r="AY108" s="868"/>
      <c r="AZ108" s="868"/>
      <c r="BA108" s="868"/>
      <c r="BB108" s="868"/>
      <c r="BC108" s="868"/>
      <c r="BD108" s="868"/>
      <c r="BE108" s="868"/>
      <c r="BF108" s="868"/>
      <c r="BG108" s="868"/>
      <c r="BH108" s="868"/>
      <c r="BI108" s="868"/>
      <c r="BJ108" s="868"/>
      <c r="BK108" s="868"/>
      <c r="BL108" s="868"/>
      <c r="BM108" s="868"/>
      <c r="BN108" s="868"/>
      <c r="BO108" s="868"/>
      <c r="BP108" s="868"/>
      <c r="BQ108" s="868"/>
      <c r="BR108" s="868"/>
      <c r="BS108" s="868"/>
      <c r="BT108" s="868"/>
      <c r="BU108" s="868"/>
      <c r="BV108" s="868"/>
      <c r="BW108" s="868"/>
      <c r="BX108" s="868"/>
      <c r="BY108" s="868"/>
      <c r="BZ108" s="868"/>
      <c r="CA108" s="868"/>
      <c r="CB108" s="868"/>
      <c r="CC108" s="868"/>
      <c r="CD108" s="868"/>
      <c r="CE108" s="868"/>
      <c r="CF108" s="868"/>
      <c r="CG108" s="868"/>
      <c r="CH108" s="868"/>
      <c r="CI108" s="868"/>
      <c r="CJ108" s="868"/>
      <c r="CK108" s="868"/>
      <c r="CL108" s="868"/>
      <c r="CM108" s="868"/>
      <c r="CN108" s="868"/>
      <c r="CO108" s="868"/>
      <c r="CP108" s="868"/>
      <c r="CQ108" s="868"/>
      <c r="CR108" s="868"/>
      <c r="CS108" s="868"/>
      <c r="CT108" s="868"/>
      <c r="CU108" s="868"/>
      <c r="CV108" s="868"/>
      <c r="CW108" s="868"/>
      <c r="CX108" s="868"/>
      <c r="CY108" s="868"/>
      <c r="CZ108" s="868"/>
      <c r="DA108" s="868"/>
      <c r="DB108" s="868"/>
      <c r="DC108" s="868"/>
      <c r="DD108" s="868"/>
      <c r="DE108" s="868"/>
      <c r="DF108" s="868"/>
      <c r="DG108" s="868"/>
      <c r="DH108" s="868"/>
      <c r="DI108" s="868"/>
      <c r="DJ108" s="868"/>
      <c r="DK108" s="868"/>
      <c r="DL108" s="868"/>
      <c r="DM108" s="868"/>
      <c r="DN108" s="868"/>
      <c r="DO108" s="868"/>
      <c r="DP108" s="868"/>
      <c r="DQ108" s="868"/>
      <c r="DR108" s="868"/>
      <c r="DS108" s="868"/>
      <c r="DT108" s="868"/>
      <c r="DU108" s="868"/>
      <c r="DV108" s="868"/>
      <c r="DW108" s="868"/>
      <c r="DX108" s="868"/>
      <c r="DY108" s="868"/>
      <c r="DZ108" s="869"/>
    </row>
    <row r="109" spans="1:131" s="184" customFormat="1" ht="26.25" customHeight="1" x14ac:dyDescent="0.15">
      <c r="A109" s="862" t="s">
        <v>402</v>
      </c>
      <c r="B109" s="843"/>
      <c r="C109" s="843"/>
      <c r="D109" s="843"/>
      <c r="E109" s="843"/>
      <c r="F109" s="843"/>
      <c r="G109" s="843"/>
      <c r="H109" s="843"/>
      <c r="I109" s="843"/>
      <c r="J109" s="843"/>
      <c r="K109" s="843"/>
      <c r="L109" s="843"/>
      <c r="M109" s="843"/>
      <c r="N109" s="843"/>
      <c r="O109" s="843"/>
      <c r="P109" s="843"/>
      <c r="Q109" s="843"/>
      <c r="R109" s="843"/>
      <c r="S109" s="843"/>
      <c r="T109" s="843"/>
      <c r="U109" s="843"/>
      <c r="V109" s="843"/>
      <c r="W109" s="843"/>
      <c r="X109" s="843"/>
      <c r="Y109" s="843"/>
      <c r="Z109" s="844"/>
      <c r="AA109" s="842" t="s">
        <v>403</v>
      </c>
      <c r="AB109" s="843"/>
      <c r="AC109" s="843"/>
      <c r="AD109" s="843"/>
      <c r="AE109" s="844"/>
      <c r="AF109" s="842" t="s">
        <v>287</v>
      </c>
      <c r="AG109" s="843"/>
      <c r="AH109" s="843"/>
      <c r="AI109" s="843"/>
      <c r="AJ109" s="844"/>
      <c r="AK109" s="842" t="s">
        <v>286</v>
      </c>
      <c r="AL109" s="843"/>
      <c r="AM109" s="843"/>
      <c r="AN109" s="843"/>
      <c r="AO109" s="844"/>
      <c r="AP109" s="842" t="s">
        <v>404</v>
      </c>
      <c r="AQ109" s="843"/>
      <c r="AR109" s="843"/>
      <c r="AS109" s="843"/>
      <c r="AT109" s="845"/>
      <c r="AU109" s="862" t="s">
        <v>402</v>
      </c>
      <c r="AV109" s="843"/>
      <c r="AW109" s="843"/>
      <c r="AX109" s="843"/>
      <c r="AY109" s="843"/>
      <c r="AZ109" s="843"/>
      <c r="BA109" s="843"/>
      <c r="BB109" s="843"/>
      <c r="BC109" s="843"/>
      <c r="BD109" s="843"/>
      <c r="BE109" s="843"/>
      <c r="BF109" s="843"/>
      <c r="BG109" s="843"/>
      <c r="BH109" s="843"/>
      <c r="BI109" s="843"/>
      <c r="BJ109" s="843"/>
      <c r="BK109" s="843"/>
      <c r="BL109" s="843"/>
      <c r="BM109" s="843"/>
      <c r="BN109" s="843"/>
      <c r="BO109" s="843"/>
      <c r="BP109" s="844"/>
      <c r="BQ109" s="842" t="s">
        <v>403</v>
      </c>
      <c r="BR109" s="843"/>
      <c r="BS109" s="843"/>
      <c r="BT109" s="843"/>
      <c r="BU109" s="844"/>
      <c r="BV109" s="842" t="s">
        <v>287</v>
      </c>
      <c r="BW109" s="843"/>
      <c r="BX109" s="843"/>
      <c r="BY109" s="843"/>
      <c r="BZ109" s="844"/>
      <c r="CA109" s="842" t="s">
        <v>286</v>
      </c>
      <c r="CB109" s="843"/>
      <c r="CC109" s="843"/>
      <c r="CD109" s="843"/>
      <c r="CE109" s="844"/>
      <c r="CF109" s="863" t="s">
        <v>404</v>
      </c>
      <c r="CG109" s="863"/>
      <c r="CH109" s="863"/>
      <c r="CI109" s="863"/>
      <c r="CJ109" s="863"/>
      <c r="CK109" s="842" t="s">
        <v>405</v>
      </c>
      <c r="CL109" s="843"/>
      <c r="CM109" s="843"/>
      <c r="CN109" s="843"/>
      <c r="CO109" s="843"/>
      <c r="CP109" s="843"/>
      <c r="CQ109" s="843"/>
      <c r="CR109" s="843"/>
      <c r="CS109" s="843"/>
      <c r="CT109" s="843"/>
      <c r="CU109" s="843"/>
      <c r="CV109" s="843"/>
      <c r="CW109" s="843"/>
      <c r="CX109" s="843"/>
      <c r="CY109" s="843"/>
      <c r="CZ109" s="843"/>
      <c r="DA109" s="843"/>
      <c r="DB109" s="843"/>
      <c r="DC109" s="843"/>
      <c r="DD109" s="843"/>
      <c r="DE109" s="843"/>
      <c r="DF109" s="844"/>
      <c r="DG109" s="842" t="s">
        <v>403</v>
      </c>
      <c r="DH109" s="843"/>
      <c r="DI109" s="843"/>
      <c r="DJ109" s="843"/>
      <c r="DK109" s="844"/>
      <c r="DL109" s="842" t="s">
        <v>287</v>
      </c>
      <c r="DM109" s="843"/>
      <c r="DN109" s="843"/>
      <c r="DO109" s="843"/>
      <c r="DP109" s="844"/>
      <c r="DQ109" s="842" t="s">
        <v>286</v>
      </c>
      <c r="DR109" s="843"/>
      <c r="DS109" s="843"/>
      <c r="DT109" s="843"/>
      <c r="DU109" s="844"/>
      <c r="DV109" s="842" t="s">
        <v>404</v>
      </c>
      <c r="DW109" s="843"/>
      <c r="DX109" s="843"/>
      <c r="DY109" s="843"/>
      <c r="DZ109" s="845"/>
    </row>
    <row r="110" spans="1:131" s="184" customFormat="1" ht="26.25" customHeight="1" x14ac:dyDescent="0.15">
      <c r="A110" s="846" t="s">
        <v>406</v>
      </c>
      <c r="B110" s="847"/>
      <c r="C110" s="847"/>
      <c r="D110" s="847"/>
      <c r="E110" s="847"/>
      <c r="F110" s="847"/>
      <c r="G110" s="847"/>
      <c r="H110" s="847"/>
      <c r="I110" s="847"/>
      <c r="J110" s="847"/>
      <c r="K110" s="847"/>
      <c r="L110" s="847"/>
      <c r="M110" s="847"/>
      <c r="N110" s="847"/>
      <c r="O110" s="847"/>
      <c r="P110" s="847"/>
      <c r="Q110" s="847"/>
      <c r="R110" s="847"/>
      <c r="S110" s="847"/>
      <c r="T110" s="847"/>
      <c r="U110" s="847"/>
      <c r="V110" s="847"/>
      <c r="W110" s="847"/>
      <c r="X110" s="847"/>
      <c r="Y110" s="847"/>
      <c r="Z110" s="848"/>
      <c r="AA110" s="849">
        <v>2957710</v>
      </c>
      <c r="AB110" s="850"/>
      <c r="AC110" s="850"/>
      <c r="AD110" s="850"/>
      <c r="AE110" s="851"/>
      <c r="AF110" s="852">
        <v>2962001</v>
      </c>
      <c r="AG110" s="850"/>
      <c r="AH110" s="850"/>
      <c r="AI110" s="850"/>
      <c r="AJ110" s="851"/>
      <c r="AK110" s="852">
        <v>5121989</v>
      </c>
      <c r="AL110" s="850"/>
      <c r="AM110" s="850"/>
      <c r="AN110" s="850"/>
      <c r="AO110" s="851"/>
      <c r="AP110" s="853">
        <v>34.1</v>
      </c>
      <c r="AQ110" s="854"/>
      <c r="AR110" s="854"/>
      <c r="AS110" s="854"/>
      <c r="AT110" s="855"/>
      <c r="AU110" s="856" t="s">
        <v>62</v>
      </c>
      <c r="AV110" s="857"/>
      <c r="AW110" s="857"/>
      <c r="AX110" s="857"/>
      <c r="AY110" s="857"/>
      <c r="AZ110" s="879" t="s">
        <v>407</v>
      </c>
      <c r="BA110" s="847"/>
      <c r="BB110" s="847"/>
      <c r="BC110" s="847"/>
      <c r="BD110" s="847"/>
      <c r="BE110" s="847"/>
      <c r="BF110" s="847"/>
      <c r="BG110" s="847"/>
      <c r="BH110" s="847"/>
      <c r="BI110" s="847"/>
      <c r="BJ110" s="847"/>
      <c r="BK110" s="847"/>
      <c r="BL110" s="847"/>
      <c r="BM110" s="847"/>
      <c r="BN110" s="847"/>
      <c r="BO110" s="847"/>
      <c r="BP110" s="848"/>
      <c r="BQ110" s="880">
        <v>27732246</v>
      </c>
      <c r="BR110" s="881"/>
      <c r="BS110" s="881"/>
      <c r="BT110" s="881"/>
      <c r="BU110" s="881"/>
      <c r="BV110" s="881">
        <v>27874680</v>
      </c>
      <c r="BW110" s="881"/>
      <c r="BX110" s="881"/>
      <c r="BY110" s="881"/>
      <c r="BZ110" s="881"/>
      <c r="CA110" s="881">
        <v>51244069</v>
      </c>
      <c r="CB110" s="881"/>
      <c r="CC110" s="881"/>
      <c r="CD110" s="881"/>
      <c r="CE110" s="881"/>
      <c r="CF110" s="894">
        <v>341.2</v>
      </c>
      <c r="CG110" s="895"/>
      <c r="CH110" s="895"/>
      <c r="CI110" s="895"/>
      <c r="CJ110" s="895"/>
      <c r="CK110" s="896" t="s">
        <v>408</v>
      </c>
      <c r="CL110" s="897"/>
      <c r="CM110" s="879" t="s">
        <v>409</v>
      </c>
      <c r="CN110" s="847"/>
      <c r="CO110" s="847"/>
      <c r="CP110" s="847"/>
      <c r="CQ110" s="847"/>
      <c r="CR110" s="847"/>
      <c r="CS110" s="847"/>
      <c r="CT110" s="847"/>
      <c r="CU110" s="847"/>
      <c r="CV110" s="847"/>
      <c r="CW110" s="847"/>
      <c r="CX110" s="847"/>
      <c r="CY110" s="847"/>
      <c r="CZ110" s="847"/>
      <c r="DA110" s="847"/>
      <c r="DB110" s="847"/>
      <c r="DC110" s="847"/>
      <c r="DD110" s="847"/>
      <c r="DE110" s="847"/>
      <c r="DF110" s="848"/>
      <c r="DG110" s="880" t="s">
        <v>112</v>
      </c>
      <c r="DH110" s="881"/>
      <c r="DI110" s="881"/>
      <c r="DJ110" s="881"/>
      <c r="DK110" s="881"/>
      <c r="DL110" s="881" t="s">
        <v>112</v>
      </c>
      <c r="DM110" s="881"/>
      <c r="DN110" s="881"/>
      <c r="DO110" s="881"/>
      <c r="DP110" s="881"/>
      <c r="DQ110" s="881" t="s">
        <v>112</v>
      </c>
      <c r="DR110" s="881"/>
      <c r="DS110" s="881"/>
      <c r="DT110" s="881"/>
      <c r="DU110" s="881"/>
      <c r="DV110" s="882" t="s">
        <v>112</v>
      </c>
      <c r="DW110" s="882"/>
      <c r="DX110" s="882"/>
      <c r="DY110" s="882"/>
      <c r="DZ110" s="883"/>
    </row>
    <row r="111" spans="1:131" s="184" customFormat="1" ht="26.25" customHeight="1" x14ac:dyDescent="0.15">
      <c r="A111" s="884" t="s">
        <v>410</v>
      </c>
      <c r="B111" s="885"/>
      <c r="C111" s="885"/>
      <c r="D111" s="885"/>
      <c r="E111" s="885"/>
      <c r="F111" s="885"/>
      <c r="G111" s="885"/>
      <c r="H111" s="885"/>
      <c r="I111" s="885"/>
      <c r="J111" s="885"/>
      <c r="K111" s="885"/>
      <c r="L111" s="885"/>
      <c r="M111" s="885"/>
      <c r="N111" s="885"/>
      <c r="O111" s="885"/>
      <c r="P111" s="885"/>
      <c r="Q111" s="885"/>
      <c r="R111" s="885"/>
      <c r="S111" s="885"/>
      <c r="T111" s="885"/>
      <c r="U111" s="885"/>
      <c r="V111" s="885"/>
      <c r="W111" s="885"/>
      <c r="X111" s="885"/>
      <c r="Y111" s="885"/>
      <c r="Z111" s="886"/>
      <c r="AA111" s="887" t="s">
        <v>112</v>
      </c>
      <c r="AB111" s="888"/>
      <c r="AC111" s="888"/>
      <c r="AD111" s="888"/>
      <c r="AE111" s="889"/>
      <c r="AF111" s="890" t="s">
        <v>112</v>
      </c>
      <c r="AG111" s="888"/>
      <c r="AH111" s="888"/>
      <c r="AI111" s="888"/>
      <c r="AJ111" s="889"/>
      <c r="AK111" s="890" t="s">
        <v>112</v>
      </c>
      <c r="AL111" s="888"/>
      <c r="AM111" s="888"/>
      <c r="AN111" s="888"/>
      <c r="AO111" s="889"/>
      <c r="AP111" s="891" t="s">
        <v>112</v>
      </c>
      <c r="AQ111" s="892"/>
      <c r="AR111" s="892"/>
      <c r="AS111" s="892"/>
      <c r="AT111" s="893"/>
      <c r="AU111" s="858"/>
      <c r="AV111" s="859"/>
      <c r="AW111" s="859"/>
      <c r="AX111" s="859"/>
      <c r="AY111" s="859"/>
      <c r="AZ111" s="872" t="s">
        <v>411</v>
      </c>
      <c r="BA111" s="873"/>
      <c r="BB111" s="873"/>
      <c r="BC111" s="873"/>
      <c r="BD111" s="873"/>
      <c r="BE111" s="873"/>
      <c r="BF111" s="873"/>
      <c r="BG111" s="873"/>
      <c r="BH111" s="873"/>
      <c r="BI111" s="873"/>
      <c r="BJ111" s="873"/>
      <c r="BK111" s="873"/>
      <c r="BL111" s="873"/>
      <c r="BM111" s="873"/>
      <c r="BN111" s="873"/>
      <c r="BO111" s="873"/>
      <c r="BP111" s="874"/>
      <c r="BQ111" s="875" t="s">
        <v>112</v>
      </c>
      <c r="BR111" s="876"/>
      <c r="BS111" s="876"/>
      <c r="BT111" s="876"/>
      <c r="BU111" s="876"/>
      <c r="BV111" s="876" t="s">
        <v>112</v>
      </c>
      <c r="BW111" s="876"/>
      <c r="BX111" s="876"/>
      <c r="BY111" s="876"/>
      <c r="BZ111" s="876"/>
      <c r="CA111" s="876" t="s">
        <v>112</v>
      </c>
      <c r="CB111" s="876"/>
      <c r="CC111" s="876"/>
      <c r="CD111" s="876"/>
      <c r="CE111" s="876"/>
      <c r="CF111" s="870" t="s">
        <v>112</v>
      </c>
      <c r="CG111" s="871"/>
      <c r="CH111" s="871"/>
      <c r="CI111" s="871"/>
      <c r="CJ111" s="871"/>
      <c r="CK111" s="898"/>
      <c r="CL111" s="899"/>
      <c r="CM111" s="872" t="s">
        <v>412</v>
      </c>
      <c r="CN111" s="873"/>
      <c r="CO111" s="873"/>
      <c r="CP111" s="873"/>
      <c r="CQ111" s="873"/>
      <c r="CR111" s="873"/>
      <c r="CS111" s="873"/>
      <c r="CT111" s="873"/>
      <c r="CU111" s="873"/>
      <c r="CV111" s="873"/>
      <c r="CW111" s="873"/>
      <c r="CX111" s="873"/>
      <c r="CY111" s="873"/>
      <c r="CZ111" s="873"/>
      <c r="DA111" s="873"/>
      <c r="DB111" s="873"/>
      <c r="DC111" s="873"/>
      <c r="DD111" s="873"/>
      <c r="DE111" s="873"/>
      <c r="DF111" s="874"/>
      <c r="DG111" s="875" t="s">
        <v>112</v>
      </c>
      <c r="DH111" s="876"/>
      <c r="DI111" s="876"/>
      <c r="DJ111" s="876"/>
      <c r="DK111" s="876"/>
      <c r="DL111" s="876" t="s">
        <v>112</v>
      </c>
      <c r="DM111" s="876"/>
      <c r="DN111" s="876"/>
      <c r="DO111" s="876"/>
      <c r="DP111" s="876"/>
      <c r="DQ111" s="876" t="s">
        <v>112</v>
      </c>
      <c r="DR111" s="876"/>
      <c r="DS111" s="876"/>
      <c r="DT111" s="876"/>
      <c r="DU111" s="876"/>
      <c r="DV111" s="877" t="s">
        <v>112</v>
      </c>
      <c r="DW111" s="877"/>
      <c r="DX111" s="877"/>
      <c r="DY111" s="877"/>
      <c r="DZ111" s="878"/>
    </row>
    <row r="112" spans="1:131" s="184" customFormat="1" ht="26.25" customHeight="1" x14ac:dyDescent="0.15">
      <c r="A112" s="902" t="s">
        <v>413</v>
      </c>
      <c r="B112" s="903"/>
      <c r="C112" s="873" t="s">
        <v>414</v>
      </c>
      <c r="D112" s="873"/>
      <c r="E112" s="873"/>
      <c r="F112" s="873"/>
      <c r="G112" s="873"/>
      <c r="H112" s="873"/>
      <c r="I112" s="873"/>
      <c r="J112" s="873"/>
      <c r="K112" s="873"/>
      <c r="L112" s="873"/>
      <c r="M112" s="873"/>
      <c r="N112" s="873"/>
      <c r="O112" s="873"/>
      <c r="P112" s="873"/>
      <c r="Q112" s="873"/>
      <c r="R112" s="873"/>
      <c r="S112" s="873"/>
      <c r="T112" s="873"/>
      <c r="U112" s="873"/>
      <c r="V112" s="873"/>
      <c r="W112" s="873"/>
      <c r="X112" s="873"/>
      <c r="Y112" s="873"/>
      <c r="Z112" s="874"/>
      <c r="AA112" s="908" t="s">
        <v>112</v>
      </c>
      <c r="AB112" s="909"/>
      <c r="AC112" s="909"/>
      <c r="AD112" s="909"/>
      <c r="AE112" s="910"/>
      <c r="AF112" s="911" t="s">
        <v>112</v>
      </c>
      <c r="AG112" s="909"/>
      <c r="AH112" s="909"/>
      <c r="AI112" s="909"/>
      <c r="AJ112" s="910"/>
      <c r="AK112" s="911" t="s">
        <v>112</v>
      </c>
      <c r="AL112" s="909"/>
      <c r="AM112" s="909"/>
      <c r="AN112" s="909"/>
      <c r="AO112" s="910"/>
      <c r="AP112" s="912" t="s">
        <v>112</v>
      </c>
      <c r="AQ112" s="913"/>
      <c r="AR112" s="913"/>
      <c r="AS112" s="913"/>
      <c r="AT112" s="914"/>
      <c r="AU112" s="858"/>
      <c r="AV112" s="859"/>
      <c r="AW112" s="859"/>
      <c r="AX112" s="859"/>
      <c r="AY112" s="859"/>
      <c r="AZ112" s="872" t="s">
        <v>415</v>
      </c>
      <c r="BA112" s="873"/>
      <c r="BB112" s="873"/>
      <c r="BC112" s="873"/>
      <c r="BD112" s="873"/>
      <c r="BE112" s="873"/>
      <c r="BF112" s="873"/>
      <c r="BG112" s="873"/>
      <c r="BH112" s="873"/>
      <c r="BI112" s="873"/>
      <c r="BJ112" s="873"/>
      <c r="BK112" s="873"/>
      <c r="BL112" s="873"/>
      <c r="BM112" s="873"/>
      <c r="BN112" s="873"/>
      <c r="BO112" s="873"/>
      <c r="BP112" s="874"/>
      <c r="BQ112" s="875">
        <v>19713195</v>
      </c>
      <c r="BR112" s="876"/>
      <c r="BS112" s="876"/>
      <c r="BT112" s="876"/>
      <c r="BU112" s="876"/>
      <c r="BV112" s="876">
        <v>17827949</v>
      </c>
      <c r="BW112" s="876"/>
      <c r="BX112" s="876"/>
      <c r="BY112" s="876"/>
      <c r="BZ112" s="876"/>
      <c r="CA112" s="876">
        <v>3835008</v>
      </c>
      <c r="CB112" s="876"/>
      <c r="CC112" s="876"/>
      <c r="CD112" s="876"/>
      <c r="CE112" s="876"/>
      <c r="CF112" s="870">
        <v>25.5</v>
      </c>
      <c r="CG112" s="871"/>
      <c r="CH112" s="871"/>
      <c r="CI112" s="871"/>
      <c r="CJ112" s="871"/>
      <c r="CK112" s="898"/>
      <c r="CL112" s="899"/>
      <c r="CM112" s="872" t="s">
        <v>416</v>
      </c>
      <c r="CN112" s="873"/>
      <c r="CO112" s="873"/>
      <c r="CP112" s="873"/>
      <c r="CQ112" s="873"/>
      <c r="CR112" s="873"/>
      <c r="CS112" s="873"/>
      <c r="CT112" s="873"/>
      <c r="CU112" s="873"/>
      <c r="CV112" s="873"/>
      <c r="CW112" s="873"/>
      <c r="CX112" s="873"/>
      <c r="CY112" s="873"/>
      <c r="CZ112" s="873"/>
      <c r="DA112" s="873"/>
      <c r="DB112" s="873"/>
      <c r="DC112" s="873"/>
      <c r="DD112" s="873"/>
      <c r="DE112" s="873"/>
      <c r="DF112" s="874"/>
      <c r="DG112" s="875" t="s">
        <v>112</v>
      </c>
      <c r="DH112" s="876"/>
      <c r="DI112" s="876"/>
      <c r="DJ112" s="876"/>
      <c r="DK112" s="876"/>
      <c r="DL112" s="876" t="s">
        <v>112</v>
      </c>
      <c r="DM112" s="876"/>
      <c r="DN112" s="876"/>
      <c r="DO112" s="876"/>
      <c r="DP112" s="876"/>
      <c r="DQ112" s="876" t="s">
        <v>112</v>
      </c>
      <c r="DR112" s="876"/>
      <c r="DS112" s="876"/>
      <c r="DT112" s="876"/>
      <c r="DU112" s="876"/>
      <c r="DV112" s="877" t="s">
        <v>112</v>
      </c>
      <c r="DW112" s="877"/>
      <c r="DX112" s="877"/>
      <c r="DY112" s="877"/>
      <c r="DZ112" s="878"/>
    </row>
    <row r="113" spans="1:130" s="184" customFormat="1" ht="26.25" customHeight="1" x14ac:dyDescent="0.15">
      <c r="A113" s="904"/>
      <c r="B113" s="905"/>
      <c r="C113" s="873" t="s">
        <v>417</v>
      </c>
      <c r="D113" s="873"/>
      <c r="E113" s="873"/>
      <c r="F113" s="873"/>
      <c r="G113" s="873"/>
      <c r="H113" s="873"/>
      <c r="I113" s="873"/>
      <c r="J113" s="873"/>
      <c r="K113" s="873"/>
      <c r="L113" s="873"/>
      <c r="M113" s="873"/>
      <c r="N113" s="873"/>
      <c r="O113" s="873"/>
      <c r="P113" s="873"/>
      <c r="Q113" s="873"/>
      <c r="R113" s="873"/>
      <c r="S113" s="873"/>
      <c r="T113" s="873"/>
      <c r="U113" s="873"/>
      <c r="V113" s="873"/>
      <c r="W113" s="873"/>
      <c r="X113" s="873"/>
      <c r="Y113" s="873"/>
      <c r="Z113" s="874"/>
      <c r="AA113" s="887">
        <v>1359428</v>
      </c>
      <c r="AB113" s="888"/>
      <c r="AC113" s="888"/>
      <c r="AD113" s="888"/>
      <c r="AE113" s="889"/>
      <c r="AF113" s="890">
        <v>1537460</v>
      </c>
      <c r="AG113" s="888"/>
      <c r="AH113" s="888"/>
      <c r="AI113" s="888"/>
      <c r="AJ113" s="889"/>
      <c r="AK113" s="890">
        <v>304445</v>
      </c>
      <c r="AL113" s="888"/>
      <c r="AM113" s="888"/>
      <c r="AN113" s="888"/>
      <c r="AO113" s="889"/>
      <c r="AP113" s="891">
        <v>2</v>
      </c>
      <c r="AQ113" s="892"/>
      <c r="AR113" s="892"/>
      <c r="AS113" s="892"/>
      <c r="AT113" s="893"/>
      <c r="AU113" s="858"/>
      <c r="AV113" s="859"/>
      <c r="AW113" s="859"/>
      <c r="AX113" s="859"/>
      <c r="AY113" s="859"/>
      <c r="AZ113" s="872" t="s">
        <v>418</v>
      </c>
      <c r="BA113" s="873"/>
      <c r="BB113" s="873"/>
      <c r="BC113" s="873"/>
      <c r="BD113" s="873"/>
      <c r="BE113" s="873"/>
      <c r="BF113" s="873"/>
      <c r="BG113" s="873"/>
      <c r="BH113" s="873"/>
      <c r="BI113" s="873"/>
      <c r="BJ113" s="873"/>
      <c r="BK113" s="873"/>
      <c r="BL113" s="873"/>
      <c r="BM113" s="873"/>
      <c r="BN113" s="873"/>
      <c r="BO113" s="873"/>
      <c r="BP113" s="874"/>
      <c r="BQ113" s="875">
        <v>475993</v>
      </c>
      <c r="BR113" s="876"/>
      <c r="BS113" s="876"/>
      <c r="BT113" s="876"/>
      <c r="BU113" s="876"/>
      <c r="BV113" s="876">
        <v>434969</v>
      </c>
      <c r="BW113" s="876"/>
      <c r="BX113" s="876"/>
      <c r="BY113" s="876"/>
      <c r="BZ113" s="876"/>
      <c r="CA113" s="876">
        <v>391820</v>
      </c>
      <c r="CB113" s="876"/>
      <c r="CC113" s="876"/>
      <c r="CD113" s="876"/>
      <c r="CE113" s="876"/>
      <c r="CF113" s="870">
        <v>2.6</v>
      </c>
      <c r="CG113" s="871"/>
      <c r="CH113" s="871"/>
      <c r="CI113" s="871"/>
      <c r="CJ113" s="871"/>
      <c r="CK113" s="898"/>
      <c r="CL113" s="899"/>
      <c r="CM113" s="872" t="s">
        <v>419</v>
      </c>
      <c r="CN113" s="873"/>
      <c r="CO113" s="873"/>
      <c r="CP113" s="873"/>
      <c r="CQ113" s="873"/>
      <c r="CR113" s="873"/>
      <c r="CS113" s="873"/>
      <c r="CT113" s="873"/>
      <c r="CU113" s="873"/>
      <c r="CV113" s="873"/>
      <c r="CW113" s="873"/>
      <c r="CX113" s="873"/>
      <c r="CY113" s="873"/>
      <c r="CZ113" s="873"/>
      <c r="DA113" s="873"/>
      <c r="DB113" s="873"/>
      <c r="DC113" s="873"/>
      <c r="DD113" s="873"/>
      <c r="DE113" s="873"/>
      <c r="DF113" s="874"/>
      <c r="DG113" s="908" t="s">
        <v>112</v>
      </c>
      <c r="DH113" s="909"/>
      <c r="DI113" s="909"/>
      <c r="DJ113" s="909"/>
      <c r="DK113" s="910"/>
      <c r="DL113" s="911" t="s">
        <v>112</v>
      </c>
      <c r="DM113" s="909"/>
      <c r="DN113" s="909"/>
      <c r="DO113" s="909"/>
      <c r="DP113" s="910"/>
      <c r="DQ113" s="911" t="s">
        <v>112</v>
      </c>
      <c r="DR113" s="909"/>
      <c r="DS113" s="909"/>
      <c r="DT113" s="909"/>
      <c r="DU113" s="910"/>
      <c r="DV113" s="912" t="s">
        <v>112</v>
      </c>
      <c r="DW113" s="913"/>
      <c r="DX113" s="913"/>
      <c r="DY113" s="913"/>
      <c r="DZ113" s="914"/>
    </row>
    <row r="114" spans="1:130" s="184" customFormat="1" ht="26.25" customHeight="1" x14ac:dyDescent="0.15">
      <c r="A114" s="904"/>
      <c r="B114" s="905"/>
      <c r="C114" s="873" t="s">
        <v>420</v>
      </c>
      <c r="D114" s="873"/>
      <c r="E114" s="873"/>
      <c r="F114" s="873"/>
      <c r="G114" s="873"/>
      <c r="H114" s="873"/>
      <c r="I114" s="873"/>
      <c r="J114" s="873"/>
      <c r="K114" s="873"/>
      <c r="L114" s="873"/>
      <c r="M114" s="873"/>
      <c r="N114" s="873"/>
      <c r="O114" s="873"/>
      <c r="P114" s="873"/>
      <c r="Q114" s="873"/>
      <c r="R114" s="873"/>
      <c r="S114" s="873"/>
      <c r="T114" s="873"/>
      <c r="U114" s="873"/>
      <c r="V114" s="873"/>
      <c r="W114" s="873"/>
      <c r="X114" s="873"/>
      <c r="Y114" s="873"/>
      <c r="Z114" s="874"/>
      <c r="AA114" s="908">
        <v>25097</v>
      </c>
      <c r="AB114" s="909"/>
      <c r="AC114" s="909"/>
      <c r="AD114" s="909"/>
      <c r="AE114" s="910"/>
      <c r="AF114" s="911">
        <v>43047</v>
      </c>
      <c r="AG114" s="909"/>
      <c r="AH114" s="909"/>
      <c r="AI114" s="909"/>
      <c r="AJ114" s="910"/>
      <c r="AK114" s="911">
        <v>53264</v>
      </c>
      <c r="AL114" s="909"/>
      <c r="AM114" s="909"/>
      <c r="AN114" s="909"/>
      <c r="AO114" s="910"/>
      <c r="AP114" s="912">
        <v>0.4</v>
      </c>
      <c r="AQ114" s="913"/>
      <c r="AR114" s="913"/>
      <c r="AS114" s="913"/>
      <c r="AT114" s="914"/>
      <c r="AU114" s="858"/>
      <c r="AV114" s="859"/>
      <c r="AW114" s="859"/>
      <c r="AX114" s="859"/>
      <c r="AY114" s="859"/>
      <c r="AZ114" s="872" t="s">
        <v>421</v>
      </c>
      <c r="BA114" s="873"/>
      <c r="BB114" s="873"/>
      <c r="BC114" s="873"/>
      <c r="BD114" s="873"/>
      <c r="BE114" s="873"/>
      <c r="BF114" s="873"/>
      <c r="BG114" s="873"/>
      <c r="BH114" s="873"/>
      <c r="BI114" s="873"/>
      <c r="BJ114" s="873"/>
      <c r="BK114" s="873"/>
      <c r="BL114" s="873"/>
      <c r="BM114" s="873"/>
      <c r="BN114" s="873"/>
      <c r="BO114" s="873"/>
      <c r="BP114" s="874"/>
      <c r="BQ114" s="875">
        <v>3258063</v>
      </c>
      <c r="BR114" s="876"/>
      <c r="BS114" s="876"/>
      <c r="BT114" s="876"/>
      <c r="BU114" s="876"/>
      <c r="BV114" s="876">
        <v>3245893</v>
      </c>
      <c r="BW114" s="876"/>
      <c r="BX114" s="876"/>
      <c r="BY114" s="876"/>
      <c r="BZ114" s="876"/>
      <c r="CA114" s="876">
        <v>2163523</v>
      </c>
      <c r="CB114" s="876"/>
      <c r="CC114" s="876"/>
      <c r="CD114" s="876"/>
      <c r="CE114" s="876"/>
      <c r="CF114" s="870">
        <v>14.4</v>
      </c>
      <c r="CG114" s="871"/>
      <c r="CH114" s="871"/>
      <c r="CI114" s="871"/>
      <c r="CJ114" s="871"/>
      <c r="CK114" s="898"/>
      <c r="CL114" s="899"/>
      <c r="CM114" s="872" t="s">
        <v>422</v>
      </c>
      <c r="CN114" s="873"/>
      <c r="CO114" s="873"/>
      <c r="CP114" s="873"/>
      <c r="CQ114" s="873"/>
      <c r="CR114" s="873"/>
      <c r="CS114" s="873"/>
      <c r="CT114" s="873"/>
      <c r="CU114" s="873"/>
      <c r="CV114" s="873"/>
      <c r="CW114" s="873"/>
      <c r="CX114" s="873"/>
      <c r="CY114" s="873"/>
      <c r="CZ114" s="873"/>
      <c r="DA114" s="873"/>
      <c r="DB114" s="873"/>
      <c r="DC114" s="873"/>
      <c r="DD114" s="873"/>
      <c r="DE114" s="873"/>
      <c r="DF114" s="874"/>
      <c r="DG114" s="908" t="s">
        <v>112</v>
      </c>
      <c r="DH114" s="909"/>
      <c r="DI114" s="909"/>
      <c r="DJ114" s="909"/>
      <c r="DK114" s="910"/>
      <c r="DL114" s="911" t="s">
        <v>112</v>
      </c>
      <c r="DM114" s="909"/>
      <c r="DN114" s="909"/>
      <c r="DO114" s="909"/>
      <c r="DP114" s="910"/>
      <c r="DQ114" s="911" t="s">
        <v>112</v>
      </c>
      <c r="DR114" s="909"/>
      <c r="DS114" s="909"/>
      <c r="DT114" s="909"/>
      <c r="DU114" s="910"/>
      <c r="DV114" s="912" t="s">
        <v>112</v>
      </c>
      <c r="DW114" s="913"/>
      <c r="DX114" s="913"/>
      <c r="DY114" s="913"/>
      <c r="DZ114" s="914"/>
    </row>
    <row r="115" spans="1:130" s="184" customFormat="1" ht="26.25" customHeight="1" x14ac:dyDescent="0.15">
      <c r="A115" s="904"/>
      <c r="B115" s="905"/>
      <c r="C115" s="873" t="s">
        <v>423</v>
      </c>
      <c r="D115" s="873"/>
      <c r="E115" s="873"/>
      <c r="F115" s="873"/>
      <c r="G115" s="873"/>
      <c r="H115" s="873"/>
      <c r="I115" s="873"/>
      <c r="J115" s="873"/>
      <c r="K115" s="873"/>
      <c r="L115" s="873"/>
      <c r="M115" s="873"/>
      <c r="N115" s="873"/>
      <c r="O115" s="873"/>
      <c r="P115" s="873"/>
      <c r="Q115" s="873"/>
      <c r="R115" s="873"/>
      <c r="S115" s="873"/>
      <c r="T115" s="873"/>
      <c r="U115" s="873"/>
      <c r="V115" s="873"/>
      <c r="W115" s="873"/>
      <c r="X115" s="873"/>
      <c r="Y115" s="873"/>
      <c r="Z115" s="874"/>
      <c r="AA115" s="887">
        <v>31920</v>
      </c>
      <c r="AB115" s="888"/>
      <c r="AC115" s="888"/>
      <c r="AD115" s="888"/>
      <c r="AE115" s="889"/>
      <c r="AF115" s="890">
        <v>31064</v>
      </c>
      <c r="AG115" s="888"/>
      <c r="AH115" s="888"/>
      <c r="AI115" s="888"/>
      <c r="AJ115" s="889"/>
      <c r="AK115" s="890">
        <v>29482</v>
      </c>
      <c r="AL115" s="888"/>
      <c r="AM115" s="888"/>
      <c r="AN115" s="888"/>
      <c r="AO115" s="889"/>
      <c r="AP115" s="891">
        <v>0.2</v>
      </c>
      <c r="AQ115" s="892"/>
      <c r="AR115" s="892"/>
      <c r="AS115" s="892"/>
      <c r="AT115" s="893"/>
      <c r="AU115" s="858"/>
      <c r="AV115" s="859"/>
      <c r="AW115" s="859"/>
      <c r="AX115" s="859"/>
      <c r="AY115" s="859"/>
      <c r="AZ115" s="872" t="s">
        <v>424</v>
      </c>
      <c r="BA115" s="873"/>
      <c r="BB115" s="873"/>
      <c r="BC115" s="873"/>
      <c r="BD115" s="873"/>
      <c r="BE115" s="873"/>
      <c r="BF115" s="873"/>
      <c r="BG115" s="873"/>
      <c r="BH115" s="873"/>
      <c r="BI115" s="873"/>
      <c r="BJ115" s="873"/>
      <c r="BK115" s="873"/>
      <c r="BL115" s="873"/>
      <c r="BM115" s="873"/>
      <c r="BN115" s="873"/>
      <c r="BO115" s="873"/>
      <c r="BP115" s="874"/>
      <c r="BQ115" s="875">
        <v>50711</v>
      </c>
      <c r="BR115" s="876"/>
      <c r="BS115" s="876"/>
      <c r="BT115" s="876"/>
      <c r="BU115" s="876"/>
      <c r="BV115" s="876">
        <v>616536</v>
      </c>
      <c r="BW115" s="876"/>
      <c r="BX115" s="876"/>
      <c r="BY115" s="876"/>
      <c r="BZ115" s="876"/>
      <c r="CA115" s="876">
        <v>20617</v>
      </c>
      <c r="CB115" s="876"/>
      <c r="CC115" s="876"/>
      <c r="CD115" s="876"/>
      <c r="CE115" s="876"/>
      <c r="CF115" s="870">
        <v>0.1</v>
      </c>
      <c r="CG115" s="871"/>
      <c r="CH115" s="871"/>
      <c r="CI115" s="871"/>
      <c r="CJ115" s="871"/>
      <c r="CK115" s="898"/>
      <c r="CL115" s="899"/>
      <c r="CM115" s="872" t="s">
        <v>425</v>
      </c>
      <c r="CN115" s="873"/>
      <c r="CO115" s="873"/>
      <c r="CP115" s="873"/>
      <c r="CQ115" s="873"/>
      <c r="CR115" s="873"/>
      <c r="CS115" s="873"/>
      <c r="CT115" s="873"/>
      <c r="CU115" s="873"/>
      <c r="CV115" s="873"/>
      <c r="CW115" s="873"/>
      <c r="CX115" s="873"/>
      <c r="CY115" s="873"/>
      <c r="CZ115" s="873"/>
      <c r="DA115" s="873"/>
      <c r="DB115" s="873"/>
      <c r="DC115" s="873"/>
      <c r="DD115" s="873"/>
      <c r="DE115" s="873"/>
      <c r="DF115" s="874"/>
      <c r="DG115" s="908" t="s">
        <v>112</v>
      </c>
      <c r="DH115" s="909"/>
      <c r="DI115" s="909"/>
      <c r="DJ115" s="909"/>
      <c r="DK115" s="910"/>
      <c r="DL115" s="911" t="s">
        <v>112</v>
      </c>
      <c r="DM115" s="909"/>
      <c r="DN115" s="909"/>
      <c r="DO115" s="909"/>
      <c r="DP115" s="910"/>
      <c r="DQ115" s="911" t="s">
        <v>112</v>
      </c>
      <c r="DR115" s="909"/>
      <c r="DS115" s="909"/>
      <c r="DT115" s="909"/>
      <c r="DU115" s="910"/>
      <c r="DV115" s="912" t="s">
        <v>112</v>
      </c>
      <c r="DW115" s="913"/>
      <c r="DX115" s="913"/>
      <c r="DY115" s="913"/>
      <c r="DZ115" s="914"/>
    </row>
    <row r="116" spans="1:130" s="184" customFormat="1" ht="26.25" customHeight="1" x14ac:dyDescent="0.15">
      <c r="A116" s="906"/>
      <c r="B116" s="907"/>
      <c r="C116" s="915" t="s">
        <v>426</v>
      </c>
      <c r="D116" s="915"/>
      <c r="E116" s="915"/>
      <c r="F116" s="915"/>
      <c r="G116" s="915"/>
      <c r="H116" s="915"/>
      <c r="I116" s="915"/>
      <c r="J116" s="915"/>
      <c r="K116" s="915"/>
      <c r="L116" s="915"/>
      <c r="M116" s="915"/>
      <c r="N116" s="915"/>
      <c r="O116" s="915"/>
      <c r="P116" s="915"/>
      <c r="Q116" s="915"/>
      <c r="R116" s="915"/>
      <c r="S116" s="915"/>
      <c r="T116" s="915"/>
      <c r="U116" s="915"/>
      <c r="V116" s="915"/>
      <c r="W116" s="915"/>
      <c r="X116" s="915"/>
      <c r="Y116" s="915"/>
      <c r="Z116" s="916"/>
      <c r="AA116" s="908" t="s">
        <v>112</v>
      </c>
      <c r="AB116" s="909"/>
      <c r="AC116" s="909"/>
      <c r="AD116" s="909"/>
      <c r="AE116" s="910"/>
      <c r="AF116" s="911" t="s">
        <v>112</v>
      </c>
      <c r="AG116" s="909"/>
      <c r="AH116" s="909"/>
      <c r="AI116" s="909"/>
      <c r="AJ116" s="910"/>
      <c r="AK116" s="911" t="s">
        <v>112</v>
      </c>
      <c r="AL116" s="909"/>
      <c r="AM116" s="909"/>
      <c r="AN116" s="909"/>
      <c r="AO116" s="910"/>
      <c r="AP116" s="912" t="s">
        <v>112</v>
      </c>
      <c r="AQ116" s="913"/>
      <c r="AR116" s="913"/>
      <c r="AS116" s="913"/>
      <c r="AT116" s="914"/>
      <c r="AU116" s="858"/>
      <c r="AV116" s="859"/>
      <c r="AW116" s="859"/>
      <c r="AX116" s="859"/>
      <c r="AY116" s="859"/>
      <c r="AZ116" s="917" t="s">
        <v>427</v>
      </c>
      <c r="BA116" s="918"/>
      <c r="BB116" s="918"/>
      <c r="BC116" s="918"/>
      <c r="BD116" s="918"/>
      <c r="BE116" s="918"/>
      <c r="BF116" s="918"/>
      <c r="BG116" s="918"/>
      <c r="BH116" s="918"/>
      <c r="BI116" s="918"/>
      <c r="BJ116" s="918"/>
      <c r="BK116" s="918"/>
      <c r="BL116" s="918"/>
      <c r="BM116" s="918"/>
      <c r="BN116" s="918"/>
      <c r="BO116" s="918"/>
      <c r="BP116" s="919"/>
      <c r="BQ116" s="875" t="s">
        <v>112</v>
      </c>
      <c r="BR116" s="876"/>
      <c r="BS116" s="876"/>
      <c r="BT116" s="876"/>
      <c r="BU116" s="876"/>
      <c r="BV116" s="876" t="s">
        <v>112</v>
      </c>
      <c r="BW116" s="876"/>
      <c r="BX116" s="876"/>
      <c r="BY116" s="876"/>
      <c r="BZ116" s="876"/>
      <c r="CA116" s="876" t="s">
        <v>112</v>
      </c>
      <c r="CB116" s="876"/>
      <c r="CC116" s="876"/>
      <c r="CD116" s="876"/>
      <c r="CE116" s="876"/>
      <c r="CF116" s="870" t="s">
        <v>112</v>
      </c>
      <c r="CG116" s="871"/>
      <c r="CH116" s="871"/>
      <c r="CI116" s="871"/>
      <c r="CJ116" s="871"/>
      <c r="CK116" s="898"/>
      <c r="CL116" s="899"/>
      <c r="CM116" s="872" t="s">
        <v>428</v>
      </c>
      <c r="CN116" s="873"/>
      <c r="CO116" s="873"/>
      <c r="CP116" s="873"/>
      <c r="CQ116" s="873"/>
      <c r="CR116" s="873"/>
      <c r="CS116" s="873"/>
      <c r="CT116" s="873"/>
      <c r="CU116" s="873"/>
      <c r="CV116" s="873"/>
      <c r="CW116" s="873"/>
      <c r="CX116" s="873"/>
      <c r="CY116" s="873"/>
      <c r="CZ116" s="873"/>
      <c r="DA116" s="873"/>
      <c r="DB116" s="873"/>
      <c r="DC116" s="873"/>
      <c r="DD116" s="873"/>
      <c r="DE116" s="873"/>
      <c r="DF116" s="874"/>
      <c r="DG116" s="908" t="s">
        <v>112</v>
      </c>
      <c r="DH116" s="909"/>
      <c r="DI116" s="909"/>
      <c r="DJ116" s="909"/>
      <c r="DK116" s="910"/>
      <c r="DL116" s="911" t="s">
        <v>112</v>
      </c>
      <c r="DM116" s="909"/>
      <c r="DN116" s="909"/>
      <c r="DO116" s="909"/>
      <c r="DP116" s="910"/>
      <c r="DQ116" s="911" t="s">
        <v>112</v>
      </c>
      <c r="DR116" s="909"/>
      <c r="DS116" s="909"/>
      <c r="DT116" s="909"/>
      <c r="DU116" s="910"/>
      <c r="DV116" s="912" t="s">
        <v>112</v>
      </c>
      <c r="DW116" s="913"/>
      <c r="DX116" s="913"/>
      <c r="DY116" s="913"/>
      <c r="DZ116" s="914"/>
    </row>
    <row r="117" spans="1:130" s="184" customFormat="1" ht="26.25" customHeight="1" x14ac:dyDescent="0.15">
      <c r="A117" s="862" t="s">
        <v>170</v>
      </c>
      <c r="B117" s="843"/>
      <c r="C117" s="843"/>
      <c r="D117" s="843"/>
      <c r="E117" s="843"/>
      <c r="F117" s="843"/>
      <c r="G117" s="843"/>
      <c r="H117" s="843"/>
      <c r="I117" s="843"/>
      <c r="J117" s="843"/>
      <c r="K117" s="843"/>
      <c r="L117" s="843"/>
      <c r="M117" s="843"/>
      <c r="N117" s="843"/>
      <c r="O117" s="843"/>
      <c r="P117" s="843"/>
      <c r="Q117" s="843"/>
      <c r="R117" s="843"/>
      <c r="S117" s="843"/>
      <c r="T117" s="843"/>
      <c r="U117" s="843"/>
      <c r="V117" s="843"/>
      <c r="W117" s="843"/>
      <c r="X117" s="843"/>
      <c r="Y117" s="924" t="s">
        <v>429</v>
      </c>
      <c r="Z117" s="844"/>
      <c r="AA117" s="925">
        <v>4374155</v>
      </c>
      <c r="AB117" s="926"/>
      <c r="AC117" s="926"/>
      <c r="AD117" s="926"/>
      <c r="AE117" s="927"/>
      <c r="AF117" s="928">
        <v>4573572</v>
      </c>
      <c r="AG117" s="926"/>
      <c r="AH117" s="926"/>
      <c r="AI117" s="926"/>
      <c r="AJ117" s="927"/>
      <c r="AK117" s="928">
        <v>5509180</v>
      </c>
      <c r="AL117" s="926"/>
      <c r="AM117" s="926"/>
      <c r="AN117" s="926"/>
      <c r="AO117" s="927"/>
      <c r="AP117" s="929"/>
      <c r="AQ117" s="930"/>
      <c r="AR117" s="930"/>
      <c r="AS117" s="930"/>
      <c r="AT117" s="931"/>
      <c r="AU117" s="858"/>
      <c r="AV117" s="859"/>
      <c r="AW117" s="859"/>
      <c r="AX117" s="859"/>
      <c r="AY117" s="859"/>
      <c r="AZ117" s="917" t="s">
        <v>430</v>
      </c>
      <c r="BA117" s="918"/>
      <c r="BB117" s="918"/>
      <c r="BC117" s="918"/>
      <c r="BD117" s="918"/>
      <c r="BE117" s="918"/>
      <c r="BF117" s="918"/>
      <c r="BG117" s="918"/>
      <c r="BH117" s="918"/>
      <c r="BI117" s="918"/>
      <c r="BJ117" s="918"/>
      <c r="BK117" s="918"/>
      <c r="BL117" s="918"/>
      <c r="BM117" s="918"/>
      <c r="BN117" s="918"/>
      <c r="BO117" s="918"/>
      <c r="BP117" s="919"/>
      <c r="BQ117" s="875" t="s">
        <v>112</v>
      </c>
      <c r="BR117" s="876"/>
      <c r="BS117" s="876"/>
      <c r="BT117" s="876"/>
      <c r="BU117" s="876"/>
      <c r="BV117" s="876" t="s">
        <v>112</v>
      </c>
      <c r="BW117" s="876"/>
      <c r="BX117" s="876"/>
      <c r="BY117" s="876"/>
      <c r="BZ117" s="876"/>
      <c r="CA117" s="876" t="s">
        <v>112</v>
      </c>
      <c r="CB117" s="876"/>
      <c r="CC117" s="876"/>
      <c r="CD117" s="876"/>
      <c r="CE117" s="876"/>
      <c r="CF117" s="870" t="s">
        <v>112</v>
      </c>
      <c r="CG117" s="871"/>
      <c r="CH117" s="871"/>
      <c r="CI117" s="871"/>
      <c r="CJ117" s="871"/>
      <c r="CK117" s="898"/>
      <c r="CL117" s="899"/>
      <c r="CM117" s="872" t="s">
        <v>431</v>
      </c>
      <c r="CN117" s="873"/>
      <c r="CO117" s="873"/>
      <c r="CP117" s="873"/>
      <c r="CQ117" s="873"/>
      <c r="CR117" s="873"/>
      <c r="CS117" s="873"/>
      <c r="CT117" s="873"/>
      <c r="CU117" s="873"/>
      <c r="CV117" s="873"/>
      <c r="CW117" s="873"/>
      <c r="CX117" s="873"/>
      <c r="CY117" s="873"/>
      <c r="CZ117" s="873"/>
      <c r="DA117" s="873"/>
      <c r="DB117" s="873"/>
      <c r="DC117" s="873"/>
      <c r="DD117" s="873"/>
      <c r="DE117" s="873"/>
      <c r="DF117" s="874"/>
      <c r="DG117" s="908" t="s">
        <v>112</v>
      </c>
      <c r="DH117" s="909"/>
      <c r="DI117" s="909"/>
      <c r="DJ117" s="909"/>
      <c r="DK117" s="910"/>
      <c r="DL117" s="911" t="s">
        <v>112</v>
      </c>
      <c r="DM117" s="909"/>
      <c r="DN117" s="909"/>
      <c r="DO117" s="909"/>
      <c r="DP117" s="910"/>
      <c r="DQ117" s="911" t="s">
        <v>112</v>
      </c>
      <c r="DR117" s="909"/>
      <c r="DS117" s="909"/>
      <c r="DT117" s="909"/>
      <c r="DU117" s="910"/>
      <c r="DV117" s="912" t="s">
        <v>112</v>
      </c>
      <c r="DW117" s="913"/>
      <c r="DX117" s="913"/>
      <c r="DY117" s="913"/>
      <c r="DZ117" s="914"/>
    </row>
    <row r="118" spans="1:130" s="184" customFormat="1" ht="26.25" customHeight="1" x14ac:dyDescent="0.15">
      <c r="A118" s="862" t="s">
        <v>405</v>
      </c>
      <c r="B118" s="843"/>
      <c r="C118" s="843"/>
      <c r="D118" s="843"/>
      <c r="E118" s="843"/>
      <c r="F118" s="843"/>
      <c r="G118" s="843"/>
      <c r="H118" s="843"/>
      <c r="I118" s="843"/>
      <c r="J118" s="843"/>
      <c r="K118" s="843"/>
      <c r="L118" s="843"/>
      <c r="M118" s="843"/>
      <c r="N118" s="843"/>
      <c r="O118" s="843"/>
      <c r="P118" s="843"/>
      <c r="Q118" s="843"/>
      <c r="R118" s="843"/>
      <c r="S118" s="843"/>
      <c r="T118" s="843"/>
      <c r="U118" s="843"/>
      <c r="V118" s="843"/>
      <c r="W118" s="843"/>
      <c r="X118" s="843"/>
      <c r="Y118" s="843"/>
      <c r="Z118" s="844"/>
      <c r="AA118" s="842" t="s">
        <v>403</v>
      </c>
      <c r="AB118" s="843"/>
      <c r="AC118" s="843"/>
      <c r="AD118" s="843"/>
      <c r="AE118" s="844"/>
      <c r="AF118" s="842" t="s">
        <v>287</v>
      </c>
      <c r="AG118" s="843"/>
      <c r="AH118" s="843"/>
      <c r="AI118" s="843"/>
      <c r="AJ118" s="844"/>
      <c r="AK118" s="842" t="s">
        <v>286</v>
      </c>
      <c r="AL118" s="843"/>
      <c r="AM118" s="843"/>
      <c r="AN118" s="843"/>
      <c r="AO118" s="844"/>
      <c r="AP118" s="920" t="s">
        <v>404</v>
      </c>
      <c r="AQ118" s="921"/>
      <c r="AR118" s="921"/>
      <c r="AS118" s="921"/>
      <c r="AT118" s="922"/>
      <c r="AU118" s="858"/>
      <c r="AV118" s="859"/>
      <c r="AW118" s="859"/>
      <c r="AX118" s="859"/>
      <c r="AY118" s="859"/>
      <c r="AZ118" s="923" t="s">
        <v>432</v>
      </c>
      <c r="BA118" s="915"/>
      <c r="BB118" s="915"/>
      <c r="BC118" s="915"/>
      <c r="BD118" s="915"/>
      <c r="BE118" s="915"/>
      <c r="BF118" s="915"/>
      <c r="BG118" s="915"/>
      <c r="BH118" s="915"/>
      <c r="BI118" s="915"/>
      <c r="BJ118" s="915"/>
      <c r="BK118" s="915"/>
      <c r="BL118" s="915"/>
      <c r="BM118" s="915"/>
      <c r="BN118" s="915"/>
      <c r="BO118" s="915"/>
      <c r="BP118" s="916"/>
      <c r="BQ118" s="946" t="s">
        <v>112</v>
      </c>
      <c r="BR118" s="947"/>
      <c r="BS118" s="947"/>
      <c r="BT118" s="947"/>
      <c r="BU118" s="947"/>
      <c r="BV118" s="947" t="s">
        <v>112</v>
      </c>
      <c r="BW118" s="947"/>
      <c r="BX118" s="947"/>
      <c r="BY118" s="947"/>
      <c r="BZ118" s="947"/>
      <c r="CA118" s="947" t="s">
        <v>112</v>
      </c>
      <c r="CB118" s="947"/>
      <c r="CC118" s="947"/>
      <c r="CD118" s="947"/>
      <c r="CE118" s="947"/>
      <c r="CF118" s="870" t="s">
        <v>112</v>
      </c>
      <c r="CG118" s="871"/>
      <c r="CH118" s="871"/>
      <c r="CI118" s="871"/>
      <c r="CJ118" s="871"/>
      <c r="CK118" s="898"/>
      <c r="CL118" s="899"/>
      <c r="CM118" s="872" t="s">
        <v>433</v>
      </c>
      <c r="CN118" s="873"/>
      <c r="CO118" s="873"/>
      <c r="CP118" s="873"/>
      <c r="CQ118" s="873"/>
      <c r="CR118" s="873"/>
      <c r="CS118" s="873"/>
      <c r="CT118" s="873"/>
      <c r="CU118" s="873"/>
      <c r="CV118" s="873"/>
      <c r="CW118" s="873"/>
      <c r="CX118" s="873"/>
      <c r="CY118" s="873"/>
      <c r="CZ118" s="873"/>
      <c r="DA118" s="873"/>
      <c r="DB118" s="873"/>
      <c r="DC118" s="873"/>
      <c r="DD118" s="873"/>
      <c r="DE118" s="873"/>
      <c r="DF118" s="874"/>
      <c r="DG118" s="908" t="s">
        <v>112</v>
      </c>
      <c r="DH118" s="909"/>
      <c r="DI118" s="909"/>
      <c r="DJ118" s="909"/>
      <c r="DK118" s="910"/>
      <c r="DL118" s="911" t="s">
        <v>112</v>
      </c>
      <c r="DM118" s="909"/>
      <c r="DN118" s="909"/>
      <c r="DO118" s="909"/>
      <c r="DP118" s="910"/>
      <c r="DQ118" s="911" t="s">
        <v>112</v>
      </c>
      <c r="DR118" s="909"/>
      <c r="DS118" s="909"/>
      <c r="DT118" s="909"/>
      <c r="DU118" s="910"/>
      <c r="DV118" s="912" t="s">
        <v>112</v>
      </c>
      <c r="DW118" s="913"/>
      <c r="DX118" s="913"/>
      <c r="DY118" s="913"/>
      <c r="DZ118" s="914"/>
    </row>
    <row r="119" spans="1:130" s="184" customFormat="1" ht="26.25" customHeight="1" x14ac:dyDescent="0.15">
      <c r="A119" s="1004" t="s">
        <v>408</v>
      </c>
      <c r="B119" s="897"/>
      <c r="C119" s="879" t="s">
        <v>409</v>
      </c>
      <c r="D119" s="847"/>
      <c r="E119" s="847"/>
      <c r="F119" s="847"/>
      <c r="G119" s="847"/>
      <c r="H119" s="847"/>
      <c r="I119" s="847"/>
      <c r="J119" s="847"/>
      <c r="K119" s="847"/>
      <c r="L119" s="847"/>
      <c r="M119" s="847"/>
      <c r="N119" s="847"/>
      <c r="O119" s="847"/>
      <c r="P119" s="847"/>
      <c r="Q119" s="847"/>
      <c r="R119" s="847"/>
      <c r="S119" s="847"/>
      <c r="T119" s="847"/>
      <c r="U119" s="847"/>
      <c r="V119" s="847"/>
      <c r="W119" s="847"/>
      <c r="X119" s="847"/>
      <c r="Y119" s="847"/>
      <c r="Z119" s="848"/>
      <c r="AA119" s="849" t="s">
        <v>112</v>
      </c>
      <c r="AB119" s="850"/>
      <c r="AC119" s="850"/>
      <c r="AD119" s="850"/>
      <c r="AE119" s="851"/>
      <c r="AF119" s="852" t="s">
        <v>112</v>
      </c>
      <c r="AG119" s="850"/>
      <c r="AH119" s="850"/>
      <c r="AI119" s="850"/>
      <c r="AJ119" s="851"/>
      <c r="AK119" s="852" t="s">
        <v>112</v>
      </c>
      <c r="AL119" s="850"/>
      <c r="AM119" s="850"/>
      <c r="AN119" s="850"/>
      <c r="AO119" s="851"/>
      <c r="AP119" s="853" t="s">
        <v>112</v>
      </c>
      <c r="AQ119" s="854"/>
      <c r="AR119" s="854"/>
      <c r="AS119" s="854"/>
      <c r="AT119" s="855"/>
      <c r="AU119" s="860"/>
      <c r="AV119" s="861"/>
      <c r="AW119" s="861"/>
      <c r="AX119" s="861"/>
      <c r="AY119" s="861"/>
      <c r="AZ119" s="206" t="s">
        <v>170</v>
      </c>
      <c r="BA119" s="206"/>
      <c r="BB119" s="206"/>
      <c r="BC119" s="206"/>
      <c r="BD119" s="206"/>
      <c r="BE119" s="206"/>
      <c r="BF119" s="206"/>
      <c r="BG119" s="206"/>
      <c r="BH119" s="206"/>
      <c r="BI119" s="206"/>
      <c r="BJ119" s="206"/>
      <c r="BK119" s="206"/>
      <c r="BL119" s="206"/>
      <c r="BM119" s="206"/>
      <c r="BN119" s="206"/>
      <c r="BO119" s="924" t="s">
        <v>434</v>
      </c>
      <c r="BP119" s="952"/>
      <c r="BQ119" s="946">
        <v>51230208</v>
      </c>
      <c r="BR119" s="947"/>
      <c r="BS119" s="947"/>
      <c r="BT119" s="947"/>
      <c r="BU119" s="947"/>
      <c r="BV119" s="947">
        <v>50000027</v>
      </c>
      <c r="BW119" s="947"/>
      <c r="BX119" s="947"/>
      <c r="BY119" s="947"/>
      <c r="BZ119" s="947"/>
      <c r="CA119" s="947">
        <v>57655037</v>
      </c>
      <c r="CB119" s="947"/>
      <c r="CC119" s="947"/>
      <c r="CD119" s="947"/>
      <c r="CE119" s="947"/>
      <c r="CF119" s="948"/>
      <c r="CG119" s="949"/>
      <c r="CH119" s="949"/>
      <c r="CI119" s="949"/>
      <c r="CJ119" s="950"/>
      <c r="CK119" s="900"/>
      <c r="CL119" s="901"/>
      <c r="CM119" s="923" t="s">
        <v>435</v>
      </c>
      <c r="CN119" s="915"/>
      <c r="CO119" s="915"/>
      <c r="CP119" s="915"/>
      <c r="CQ119" s="915"/>
      <c r="CR119" s="915"/>
      <c r="CS119" s="915"/>
      <c r="CT119" s="915"/>
      <c r="CU119" s="915"/>
      <c r="CV119" s="915"/>
      <c r="CW119" s="915"/>
      <c r="CX119" s="915"/>
      <c r="CY119" s="915"/>
      <c r="CZ119" s="915"/>
      <c r="DA119" s="915"/>
      <c r="DB119" s="915"/>
      <c r="DC119" s="915"/>
      <c r="DD119" s="915"/>
      <c r="DE119" s="915"/>
      <c r="DF119" s="916"/>
      <c r="DG119" s="951" t="s">
        <v>112</v>
      </c>
      <c r="DH119" s="933"/>
      <c r="DI119" s="933"/>
      <c r="DJ119" s="933"/>
      <c r="DK119" s="934"/>
      <c r="DL119" s="932" t="s">
        <v>112</v>
      </c>
      <c r="DM119" s="933"/>
      <c r="DN119" s="933"/>
      <c r="DO119" s="933"/>
      <c r="DP119" s="934"/>
      <c r="DQ119" s="932" t="s">
        <v>112</v>
      </c>
      <c r="DR119" s="933"/>
      <c r="DS119" s="933"/>
      <c r="DT119" s="933"/>
      <c r="DU119" s="934"/>
      <c r="DV119" s="935" t="s">
        <v>112</v>
      </c>
      <c r="DW119" s="936"/>
      <c r="DX119" s="936"/>
      <c r="DY119" s="936"/>
      <c r="DZ119" s="937"/>
    </row>
    <row r="120" spans="1:130" s="184" customFormat="1" ht="26.25" customHeight="1" x14ac:dyDescent="0.15">
      <c r="A120" s="1005"/>
      <c r="B120" s="899"/>
      <c r="C120" s="872" t="s">
        <v>412</v>
      </c>
      <c r="D120" s="873"/>
      <c r="E120" s="873"/>
      <c r="F120" s="873"/>
      <c r="G120" s="873"/>
      <c r="H120" s="873"/>
      <c r="I120" s="873"/>
      <c r="J120" s="873"/>
      <c r="K120" s="873"/>
      <c r="L120" s="873"/>
      <c r="M120" s="873"/>
      <c r="N120" s="873"/>
      <c r="O120" s="873"/>
      <c r="P120" s="873"/>
      <c r="Q120" s="873"/>
      <c r="R120" s="873"/>
      <c r="S120" s="873"/>
      <c r="T120" s="873"/>
      <c r="U120" s="873"/>
      <c r="V120" s="873"/>
      <c r="W120" s="873"/>
      <c r="X120" s="873"/>
      <c r="Y120" s="873"/>
      <c r="Z120" s="874"/>
      <c r="AA120" s="908" t="s">
        <v>112</v>
      </c>
      <c r="AB120" s="909"/>
      <c r="AC120" s="909"/>
      <c r="AD120" s="909"/>
      <c r="AE120" s="910"/>
      <c r="AF120" s="911" t="s">
        <v>112</v>
      </c>
      <c r="AG120" s="909"/>
      <c r="AH120" s="909"/>
      <c r="AI120" s="909"/>
      <c r="AJ120" s="910"/>
      <c r="AK120" s="911" t="s">
        <v>112</v>
      </c>
      <c r="AL120" s="909"/>
      <c r="AM120" s="909"/>
      <c r="AN120" s="909"/>
      <c r="AO120" s="910"/>
      <c r="AP120" s="912" t="s">
        <v>112</v>
      </c>
      <c r="AQ120" s="913"/>
      <c r="AR120" s="913"/>
      <c r="AS120" s="913"/>
      <c r="AT120" s="914"/>
      <c r="AU120" s="938" t="s">
        <v>436</v>
      </c>
      <c r="AV120" s="939"/>
      <c r="AW120" s="939"/>
      <c r="AX120" s="939"/>
      <c r="AY120" s="940"/>
      <c r="AZ120" s="879" t="s">
        <v>437</v>
      </c>
      <c r="BA120" s="847"/>
      <c r="BB120" s="847"/>
      <c r="BC120" s="847"/>
      <c r="BD120" s="847"/>
      <c r="BE120" s="847"/>
      <c r="BF120" s="847"/>
      <c r="BG120" s="847"/>
      <c r="BH120" s="847"/>
      <c r="BI120" s="847"/>
      <c r="BJ120" s="847"/>
      <c r="BK120" s="847"/>
      <c r="BL120" s="847"/>
      <c r="BM120" s="847"/>
      <c r="BN120" s="847"/>
      <c r="BO120" s="847"/>
      <c r="BP120" s="848"/>
      <c r="BQ120" s="880">
        <v>9463009</v>
      </c>
      <c r="BR120" s="881"/>
      <c r="BS120" s="881"/>
      <c r="BT120" s="881"/>
      <c r="BU120" s="881"/>
      <c r="BV120" s="881">
        <v>10930315</v>
      </c>
      <c r="BW120" s="881"/>
      <c r="BX120" s="881"/>
      <c r="BY120" s="881"/>
      <c r="BZ120" s="881"/>
      <c r="CA120" s="881">
        <v>13281390</v>
      </c>
      <c r="CB120" s="881"/>
      <c r="CC120" s="881"/>
      <c r="CD120" s="881"/>
      <c r="CE120" s="881"/>
      <c r="CF120" s="894">
        <v>88.4</v>
      </c>
      <c r="CG120" s="895"/>
      <c r="CH120" s="895"/>
      <c r="CI120" s="895"/>
      <c r="CJ120" s="895"/>
      <c r="CK120" s="953" t="s">
        <v>438</v>
      </c>
      <c r="CL120" s="954"/>
      <c r="CM120" s="954"/>
      <c r="CN120" s="954"/>
      <c r="CO120" s="955"/>
      <c r="CP120" s="961" t="s">
        <v>386</v>
      </c>
      <c r="CQ120" s="962"/>
      <c r="CR120" s="962"/>
      <c r="CS120" s="962"/>
      <c r="CT120" s="962"/>
      <c r="CU120" s="962"/>
      <c r="CV120" s="962"/>
      <c r="CW120" s="962"/>
      <c r="CX120" s="962"/>
      <c r="CY120" s="962"/>
      <c r="CZ120" s="962"/>
      <c r="DA120" s="962"/>
      <c r="DB120" s="962"/>
      <c r="DC120" s="962"/>
      <c r="DD120" s="962"/>
      <c r="DE120" s="962"/>
      <c r="DF120" s="963"/>
      <c r="DG120" s="880">
        <v>4032534</v>
      </c>
      <c r="DH120" s="881"/>
      <c r="DI120" s="881"/>
      <c r="DJ120" s="881"/>
      <c r="DK120" s="881"/>
      <c r="DL120" s="881">
        <v>3866692</v>
      </c>
      <c r="DM120" s="881"/>
      <c r="DN120" s="881"/>
      <c r="DO120" s="881"/>
      <c r="DP120" s="881"/>
      <c r="DQ120" s="881">
        <v>3618679</v>
      </c>
      <c r="DR120" s="881"/>
      <c r="DS120" s="881"/>
      <c r="DT120" s="881"/>
      <c r="DU120" s="881"/>
      <c r="DV120" s="882">
        <v>24.1</v>
      </c>
      <c r="DW120" s="882"/>
      <c r="DX120" s="882"/>
      <c r="DY120" s="882"/>
      <c r="DZ120" s="883"/>
    </row>
    <row r="121" spans="1:130" s="184" customFormat="1" ht="26.25" customHeight="1" x14ac:dyDescent="0.15">
      <c r="A121" s="1005"/>
      <c r="B121" s="899"/>
      <c r="C121" s="917" t="s">
        <v>439</v>
      </c>
      <c r="D121" s="918"/>
      <c r="E121" s="918"/>
      <c r="F121" s="918"/>
      <c r="G121" s="918"/>
      <c r="H121" s="918"/>
      <c r="I121" s="918"/>
      <c r="J121" s="918"/>
      <c r="K121" s="918"/>
      <c r="L121" s="918"/>
      <c r="M121" s="918"/>
      <c r="N121" s="918"/>
      <c r="O121" s="918"/>
      <c r="P121" s="918"/>
      <c r="Q121" s="918"/>
      <c r="R121" s="918"/>
      <c r="S121" s="918"/>
      <c r="T121" s="918"/>
      <c r="U121" s="918"/>
      <c r="V121" s="918"/>
      <c r="W121" s="918"/>
      <c r="X121" s="918"/>
      <c r="Y121" s="918"/>
      <c r="Z121" s="919"/>
      <c r="AA121" s="908" t="s">
        <v>112</v>
      </c>
      <c r="AB121" s="909"/>
      <c r="AC121" s="909"/>
      <c r="AD121" s="909"/>
      <c r="AE121" s="910"/>
      <c r="AF121" s="911" t="s">
        <v>112</v>
      </c>
      <c r="AG121" s="909"/>
      <c r="AH121" s="909"/>
      <c r="AI121" s="909"/>
      <c r="AJ121" s="910"/>
      <c r="AK121" s="911" t="s">
        <v>112</v>
      </c>
      <c r="AL121" s="909"/>
      <c r="AM121" s="909"/>
      <c r="AN121" s="909"/>
      <c r="AO121" s="910"/>
      <c r="AP121" s="912" t="s">
        <v>112</v>
      </c>
      <c r="AQ121" s="913"/>
      <c r="AR121" s="913"/>
      <c r="AS121" s="913"/>
      <c r="AT121" s="914"/>
      <c r="AU121" s="941"/>
      <c r="AV121" s="942"/>
      <c r="AW121" s="942"/>
      <c r="AX121" s="942"/>
      <c r="AY121" s="943"/>
      <c r="AZ121" s="872" t="s">
        <v>440</v>
      </c>
      <c r="BA121" s="873"/>
      <c r="BB121" s="873"/>
      <c r="BC121" s="873"/>
      <c r="BD121" s="873"/>
      <c r="BE121" s="873"/>
      <c r="BF121" s="873"/>
      <c r="BG121" s="873"/>
      <c r="BH121" s="873"/>
      <c r="BI121" s="873"/>
      <c r="BJ121" s="873"/>
      <c r="BK121" s="873"/>
      <c r="BL121" s="873"/>
      <c r="BM121" s="873"/>
      <c r="BN121" s="873"/>
      <c r="BO121" s="873"/>
      <c r="BP121" s="874"/>
      <c r="BQ121" s="875">
        <v>2551911</v>
      </c>
      <c r="BR121" s="876"/>
      <c r="BS121" s="876"/>
      <c r="BT121" s="876"/>
      <c r="BU121" s="876"/>
      <c r="BV121" s="876">
        <v>2578552</v>
      </c>
      <c r="BW121" s="876"/>
      <c r="BX121" s="876"/>
      <c r="BY121" s="876"/>
      <c r="BZ121" s="876"/>
      <c r="CA121" s="876">
        <v>12977980</v>
      </c>
      <c r="CB121" s="876"/>
      <c r="CC121" s="876"/>
      <c r="CD121" s="876"/>
      <c r="CE121" s="876"/>
      <c r="CF121" s="870">
        <v>86.4</v>
      </c>
      <c r="CG121" s="871"/>
      <c r="CH121" s="871"/>
      <c r="CI121" s="871"/>
      <c r="CJ121" s="871"/>
      <c r="CK121" s="956"/>
      <c r="CL121" s="957"/>
      <c r="CM121" s="957"/>
      <c r="CN121" s="957"/>
      <c r="CO121" s="958"/>
      <c r="CP121" s="966" t="s">
        <v>388</v>
      </c>
      <c r="CQ121" s="967"/>
      <c r="CR121" s="967"/>
      <c r="CS121" s="967"/>
      <c r="CT121" s="967"/>
      <c r="CU121" s="967"/>
      <c r="CV121" s="967"/>
      <c r="CW121" s="967"/>
      <c r="CX121" s="967"/>
      <c r="CY121" s="967"/>
      <c r="CZ121" s="967"/>
      <c r="DA121" s="967"/>
      <c r="DB121" s="967"/>
      <c r="DC121" s="967"/>
      <c r="DD121" s="967"/>
      <c r="DE121" s="967"/>
      <c r="DF121" s="968"/>
      <c r="DG121" s="875">
        <v>228729</v>
      </c>
      <c r="DH121" s="876"/>
      <c r="DI121" s="876"/>
      <c r="DJ121" s="876"/>
      <c r="DK121" s="876"/>
      <c r="DL121" s="876">
        <v>213895</v>
      </c>
      <c r="DM121" s="876"/>
      <c r="DN121" s="876"/>
      <c r="DO121" s="876"/>
      <c r="DP121" s="876"/>
      <c r="DQ121" s="876">
        <v>212975</v>
      </c>
      <c r="DR121" s="876"/>
      <c r="DS121" s="876"/>
      <c r="DT121" s="876"/>
      <c r="DU121" s="876"/>
      <c r="DV121" s="877">
        <v>1.4</v>
      </c>
      <c r="DW121" s="877"/>
      <c r="DX121" s="877"/>
      <c r="DY121" s="877"/>
      <c r="DZ121" s="878"/>
    </row>
    <row r="122" spans="1:130" s="184" customFormat="1" ht="26.25" customHeight="1" x14ac:dyDescent="0.15">
      <c r="A122" s="1005"/>
      <c r="B122" s="899"/>
      <c r="C122" s="872" t="s">
        <v>422</v>
      </c>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4"/>
      <c r="AA122" s="908" t="s">
        <v>112</v>
      </c>
      <c r="AB122" s="909"/>
      <c r="AC122" s="909"/>
      <c r="AD122" s="909"/>
      <c r="AE122" s="910"/>
      <c r="AF122" s="911" t="s">
        <v>112</v>
      </c>
      <c r="AG122" s="909"/>
      <c r="AH122" s="909"/>
      <c r="AI122" s="909"/>
      <c r="AJ122" s="910"/>
      <c r="AK122" s="911" t="s">
        <v>112</v>
      </c>
      <c r="AL122" s="909"/>
      <c r="AM122" s="909"/>
      <c r="AN122" s="909"/>
      <c r="AO122" s="910"/>
      <c r="AP122" s="912" t="s">
        <v>112</v>
      </c>
      <c r="AQ122" s="913"/>
      <c r="AR122" s="913"/>
      <c r="AS122" s="913"/>
      <c r="AT122" s="914"/>
      <c r="AU122" s="941"/>
      <c r="AV122" s="942"/>
      <c r="AW122" s="942"/>
      <c r="AX122" s="942"/>
      <c r="AY122" s="943"/>
      <c r="AZ122" s="923" t="s">
        <v>441</v>
      </c>
      <c r="BA122" s="915"/>
      <c r="BB122" s="915"/>
      <c r="BC122" s="915"/>
      <c r="BD122" s="915"/>
      <c r="BE122" s="915"/>
      <c r="BF122" s="915"/>
      <c r="BG122" s="915"/>
      <c r="BH122" s="915"/>
      <c r="BI122" s="915"/>
      <c r="BJ122" s="915"/>
      <c r="BK122" s="915"/>
      <c r="BL122" s="915"/>
      <c r="BM122" s="915"/>
      <c r="BN122" s="915"/>
      <c r="BO122" s="915"/>
      <c r="BP122" s="916"/>
      <c r="BQ122" s="946">
        <v>33047266</v>
      </c>
      <c r="BR122" s="947"/>
      <c r="BS122" s="947"/>
      <c r="BT122" s="947"/>
      <c r="BU122" s="947"/>
      <c r="BV122" s="947">
        <v>32969694</v>
      </c>
      <c r="BW122" s="947"/>
      <c r="BX122" s="947"/>
      <c r="BY122" s="947"/>
      <c r="BZ122" s="947"/>
      <c r="CA122" s="947">
        <v>32623094</v>
      </c>
      <c r="CB122" s="947"/>
      <c r="CC122" s="947"/>
      <c r="CD122" s="947"/>
      <c r="CE122" s="947"/>
      <c r="CF122" s="964">
        <v>217.2</v>
      </c>
      <c r="CG122" s="965"/>
      <c r="CH122" s="965"/>
      <c r="CI122" s="965"/>
      <c r="CJ122" s="965"/>
      <c r="CK122" s="956"/>
      <c r="CL122" s="957"/>
      <c r="CM122" s="957"/>
      <c r="CN122" s="957"/>
      <c r="CO122" s="958"/>
      <c r="CP122" s="966" t="s">
        <v>384</v>
      </c>
      <c r="CQ122" s="967"/>
      <c r="CR122" s="967"/>
      <c r="CS122" s="967"/>
      <c r="CT122" s="967"/>
      <c r="CU122" s="967"/>
      <c r="CV122" s="967"/>
      <c r="CW122" s="967"/>
      <c r="CX122" s="967"/>
      <c r="CY122" s="967"/>
      <c r="CZ122" s="967"/>
      <c r="DA122" s="967"/>
      <c r="DB122" s="967"/>
      <c r="DC122" s="967"/>
      <c r="DD122" s="967"/>
      <c r="DE122" s="967"/>
      <c r="DF122" s="968"/>
      <c r="DG122" s="875">
        <v>2955</v>
      </c>
      <c r="DH122" s="876"/>
      <c r="DI122" s="876"/>
      <c r="DJ122" s="876"/>
      <c r="DK122" s="876"/>
      <c r="DL122" s="876">
        <v>2815</v>
      </c>
      <c r="DM122" s="876"/>
      <c r="DN122" s="876"/>
      <c r="DO122" s="876"/>
      <c r="DP122" s="876"/>
      <c r="DQ122" s="876">
        <v>3354</v>
      </c>
      <c r="DR122" s="876"/>
      <c r="DS122" s="876"/>
      <c r="DT122" s="876"/>
      <c r="DU122" s="876"/>
      <c r="DV122" s="877">
        <v>0</v>
      </c>
      <c r="DW122" s="877"/>
      <c r="DX122" s="877"/>
      <c r="DY122" s="877"/>
      <c r="DZ122" s="878"/>
    </row>
    <row r="123" spans="1:130" s="184" customFormat="1" ht="26.25" customHeight="1" x14ac:dyDescent="0.15">
      <c r="A123" s="1005"/>
      <c r="B123" s="899"/>
      <c r="C123" s="872" t="s">
        <v>428</v>
      </c>
      <c r="D123" s="873"/>
      <c r="E123" s="873"/>
      <c r="F123" s="873"/>
      <c r="G123" s="873"/>
      <c r="H123" s="873"/>
      <c r="I123" s="873"/>
      <c r="J123" s="873"/>
      <c r="K123" s="873"/>
      <c r="L123" s="873"/>
      <c r="M123" s="873"/>
      <c r="N123" s="873"/>
      <c r="O123" s="873"/>
      <c r="P123" s="873"/>
      <c r="Q123" s="873"/>
      <c r="R123" s="873"/>
      <c r="S123" s="873"/>
      <c r="T123" s="873"/>
      <c r="U123" s="873"/>
      <c r="V123" s="873"/>
      <c r="W123" s="873"/>
      <c r="X123" s="873"/>
      <c r="Y123" s="873"/>
      <c r="Z123" s="874"/>
      <c r="AA123" s="908" t="s">
        <v>112</v>
      </c>
      <c r="AB123" s="909"/>
      <c r="AC123" s="909"/>
      <c r="AD123" s="909"/>
      <c r="AE123" s="910"/>
      <c r="AF123" s="911" t="s">
        <v>112</v>
      </c>
      <c r="AG123" s="909"/>
      <c r="AH123" s="909"/>
      <c r="AI123" s="909"/>
      <c r="AJ123" s="910"/>
      <c r="AK123" s="911" t="s">
        <v>112</v>
      </c>
      <c r="AL123" s="909"/>
      <c r="AM123" s="909"/>
      <c r="AN123" s="909"/>
      <c r="AO123" s="910"/>
      <c r="AP123" s="912" t="s">
        <v>112</v>
      </c>
      <c r="AQ123" s="913"/>
      <c r="AR123" s="913"/>
      <c r="AS123" s="913"/>
      <c r="AT123" s="914"/>
      <c r="AU123" s="944"/>
      <c r="AV123" s="945"/>
      <c r="AW123" s="945"/>
      <c r="AX123" s="945"/>
      <c r="AY123" s="945"/>
      <c r="AZ123" s="206" t="s">
        <v>170</v>
      </c>
      <c r="BA123" s="206"/>
      <c r="BB123" s="206"/>
      <c r="BC123" s="206"/>
      <c r="BD123" s="206"/>
      <c r="BE123" s="206"/>
      <c r="BF123" s="206"/>
      <c r="BG123" s="206"/>
      <c r="BH123" s="206"/>
      <c r="BI123" s="206"/>
      <c r="BJ123" s="206"/>
      <c r="BK123" s="206"/>
      <c r="BL123" s="206"/>
      <c r="BM123" s="206"/>
      <c r="BN123" s="206"/>
      <c r="BO123" s="924" t="s">
        <v>442</v>
      </c>
      <c r="BP123" s="952"/>
      <c r="BQ123" s="1011">
        <v>45062186</v>
      </c>
      <c r="BR123" s="1012"/>
      <c r="BS123" s="1012"/>
      <c r="BT123" s="1012"/>
      <c r="BU123" s="1012"/>
      <c r="BV123" s="1012">
        <v>46478561</v>
      </c>
      <c r="BW123" s="1012"/>
      <c r="BX123" s="1012"/>
      <c r="BY123" s="1012"/>
      <c r="BZ123" s="1012"/>
      <c r="CA123" s="1012">
        <v>58882464</v>
      </c>
      <c r="CB123" s="1012"/>
      <c r="CC123" s="1012"/>
      <c r="CD123" s="1012"/>
      <c r="CE123" s="1012"/>
      <c r="CF123" s="948"/>
      <c r="CG123" s="949"/>
      <c r="CH123" s="949"/>
      <c r="CI123" s="949"/>
      <c r="CJ123" s="950"/>
      <c r="CK123" s="956"/>
      <c r="CL123" s="957"/>
      <c r="CM123" s="957"/>
      <c r="CN123" s="957"/>
      <c r="CO123" s="958"/>
      <c r="CP123" s="966" t="s">
        <v>382</v>
      </c>
      <c r="CQ123" s="967"/>
      <c r="CR123" s="967"/>
      <c r="CS123" s="967"/>
      <c r="CT123" s="967"/>
      <c r="CU123" s="967"/>
      <c r="CV123" s="967"/>
      <c r="CW123" s="967"/>
      <c r="CX123" s="967"/>
      <c r="CY123" s="967"/>
      <c r="CZ123" s="967"/>
      <c r="DA123" s="967"/>
      <c r="DB123" s="967"/>
      <c r="DC123" s="967"/>
      <c r="DD123" s="967"/>
      <c r="DE123" s="967"/>
      <c r="DF123" s="968"/>
      <c r="DG123" s="908" t="s">
        <v>112</v>
      </c>
      <c r="DH123" s="909"/>
      <c r="DI123" s="909"/>
      <c r="DJ123" s="909"/>
      <c r="DK123" s="910"/>
      <c r="DL123" s="911" t="s">
        <v>112</v>
      </c>
      <c r="DM123" s="909"/>
      <c r="DN123" s="909"/>
      <c r="DO123" s="909"/>
      <c r="DP123" s="910"/>
      <c r="DQ123" s="911" t="s">
        <v>112</v>
      </c>
      <c r="DR123" s="909"/>
      <c r="DS123" s="909"/>
      <c r="DT123" s="909"/>
      <c r="DU123" s="910"/>
      <c r="DV123" s="912" t="s">
        <v>112</v>
      </c>
      <c r="DW123" s="913"/>
      <c r="DX123" s="913"/>
      <c r="DY123" s="913"/>
      <c r="DZ123" s="914"/>
    </row>
    <row r="124" spans="1:130" s="184" customFormat="1" ht="26.25" customHeight="1" thickBot="1" x14ac:dyDescent="0.2">
      <c r="A124" s="1005"/>
      <c r="B124" s="899"/>
      <c r="C124" s="872" t="s">
        <v>431</v>
      </c>
      <c r="D124" s="873"/>
      <c r="E124" s="873"/>
      <c r="F124" s="873"/>
      <c r="G124" s="873"/>
      <c r="H124" s="873"/>
      <c r="I124" s="873"/>
      <c r="J124" s="873"/>
      <c r="K124" s="873"/>
      <c r="L124" s="873"/>
      <c r="M124" s="873"/>
      <c r="N124" s="873"/>
      <c r="O124" s="873"/>
      <c r="P124" s="873"/>
      <c r="Q124" s="873"/>
      <c r="R124" s="873"/>
      <c r="S124" s="873"/>
      <c r="T124" s="873"/>
      <c r="U124" s="873"/>
      <c r="V124" s="873"/>
      <c r="W124" s="873"/>
      <c r="X124" s="873"/>
      <c r="Y124" s="873"/>
      <c r="Z124" s="874"/>
      <c r="AA124" s="908" t="s">
        <v>112</v>
      </c>
      <c r="AB124" s="909"/>
      <c r="AC124" s="909"/>
      <c r="AD124" s="909"/>
      <c r="AE124" s="910"/>
      <c r="AF124" s="911">
        <v>261</v>
      </c>
      <c r="AG124" s="909"/>
      <c r="AH124" s="909"/>
      <c r="AI124" s="909"/>
      <c r="AJ124" s="910"/>
      <c r="AK124" s="911" t="s">
        <v>112</v>
      </c>
      <c r="AL124" s="909"/>
      <c r="AM124" s="909"/>
      <c r="AN124" s="909"/>
      <c r="AO124" s="910"/>
      <c r="AP124" s="912" t="s">
        <v>112</v>
      </c>
      <c r="AQ124" s="913"/>
      <c r="AR124" s="913"/>
      <c r="AS124" s="913"/>
      <c r="AT124" s="914"/>
      <c r="AU124" s="1007" t="s">
        <v>443</v>
      </c>
      <c r="AV124" s="1008"/>
      <c r="AW124" s="1008"/>
      <c r="AX124" s="1008"/>
      <c r="AY124" s="1008"/>
      <c r="AZ124" s="1008"/>
      <c r="BA124" s="1008"/>
      <c r="BB124" s="1008"/>
      <c r="BC124" s="1008"/>
      <c r="BD124" s="1008"/>
      <c r="BE124" s="1008"/>
      <c r="BF124" s="1008"/>
      <c r="BG124" s="1008"/>
      <c r="BH124" s="1008"/>
      <c r="BI124" s="1008"/>
      <c r="BJ124" s="1008"/>
      <c r="BK124" s="1008"/>
      <c r="BL124" s="1008"/>
      <c r="BM124" s="1008"/>
      <c r="BN124" s="1008"/>
      <c r="BO124" s="1008"/>
      <c r="BP124" s="1009"/>
      <c r="BQ124" s="1010">
        <v>41.1</v>
      </c>
      <c r="BR124" s="974"/>
      <c r="BS124" s="974"/>
      <c r="BT124" s="974"/>
      <c r="BU124" s="974"/>
      <c r="BV124" s="974">
        <v>23.1</v>
      </c>
      <c r="BW124" s="974"/>
      <c r="BX124" s="974"/>
      <c r="BY124" s="974"/>
      <c r="BZ124" s="974"/>
      <c r="CA124" s="974" t="s">
        <v>112</v>
      </c>
      <c r="CB124" s="974"/>
      <c r="CC124" s="974"/>
      <c r="CD124" s="974"/>
      <c r="CE124" s="974"/>
      <c r="CF124" s="975"/>
      <c r="CG124" s="976"/>
      <c r="CH124" s="976"/>
      <c r="CI124" s="976"/>
      <c r="CJ124" s="977"/>
      <c r="CK124" s="959"/>
      <c r="CL124" s="959"/>
      <c r="CM124" s="959"/>
      <c r="CN124" s="959"/>
      <c r="CO124" s="960"/>
      <c r="CP124" s="966" t="s">
        <v>444</v>
      </c>
      <c r="CQ124" s="967"/>
      <c r="CR124" s="967"/>
      <c r="CS124" s="967"/>
      <c r="CT124" s="967"/>
      <c r="CU124" s="967"/>
      <c r="CV124" s="967"/>
      <c r="CW124" s="967"/>
      <c r="CX124" s="967"/>
      <c r="CY124" s="967"/>
      <c r="CZ124" s="967"/>
      <c r="DA124" s="967"/>
      <c r="DB124" s="967"/>
      <c r="DC124" s="967"/>
      <c r="DD124" s="967"/>
      <c r="DE124" s="967"/>
      <c r="DF124" s="968"/>
      <c r="DG124" s="951">
        <v>15448977</v>
      </c>
      <c r="DH124" s="933"/>
      <c r="DI124" s="933"/>
      <c r="DJ124" s="933"/>
      <c r="DK124" s="934"/>
      <c r="DL124" s="932">
        <v>13744547</v>
      </c>
      <c r="DM124" s="933"/>
      <c r="DN124" s="933"/>
      <c r="DO124" s="933"/>
      <c r="DP124" s="934"/>
      <c r="DQ124" s="932" t="s">
        <v>112</v>
      </c>
      <c r="DR124" s="933"/>
      <c r="DS124" s="933"/>
      <c r="DT124" s="933"/>
      <c r="DU124" s="934"/>
      <c r="DV124" s="935" t="s">
        <v>112</v>
      </c>
      <c r="DW124" s="936"/>
      <c r="DX124" s="936"/>
      <c r="DY124" s="936"/>
      <c r="DZ124" s="937"/>
    </row>
    <row r="125" spans="1:130" s="184" customFormat="1" ht="26.25" customHeight="1" x14ac:dyDescent="0.15">
      <c r="A125" s="1005"/>
      <c r="B125" s="899"/>
      <c r="C125" s="872" t="s">
        <v>433</v>
      </c>
      <c r="D125" s="873"/>
      <c r="E125" s="873"/>
      <c r="F125" s="873"/>
      <c r="G125" s="873"/>
      <c r="H125" s="873"/>
      <c r="I125" s="873"/>
      <c r="J125" s="873"/>
      <c r="K125" s="873"/>
      <c r="L125" s="873"/>
      <c r="M125" s="873"/>
      <c r="N125" s="873"/>
      <c r="O125" s="873"/>
      <c r="P125" s="873"/>
      <c r="Q125" s="873"/>
      <c r="R125" s="873"/>
      <c r="S125" s="873"/>
      <c r="T125" s="873"/>
      <c r="U125" s="873"/>
      <c r="V125" s="873"/>
      <c r="W125" s="873"/>
      <c r="X125" s="873"/>
      <c r="Y125" s="873"/>
      <c r="Z125" s="874"/>
      <c r="AA125" s="908" t="s">
        <v>112</v>
      </c>
      <c r="AB125" s="909"/>
      <c r="AC125" s="909"/>
      <c r="AD125" s="909"/>
      <c r="AE125" s="910"/>
      <c r="AF125" s="911" t="s">
        <v>112</v>
      </c>
      <c r="AG125" s="909"/>
      <c r="AH125" s="909"/>
      <c r="AI125" s="909"/>
      <c r="AJ125" s="910"/>
      <c r="AK125" s="911" t="s">
        <v>112</v>
      </c>
      <c r="AL125" s="909"/>
      <c r="AM125" s="909"/>
      <c r="AN125" s="909"/>
      <c r="AO125" s="910"/>
      <c r="AP125" s="912" t="s">
        <v>112</v>
      </c>
      <c r="AQ125" s="913"/>
      <c r="AR125" s="913"/>
      <c r="AS125" s="913"/>
      <c r="AT125" s="914"/>
      <c r="AU125" s="207"/>
      <c r="AV125" s="208"/>
      <c r="AW125" s="208"/>
      <c r="AX125" s="208"/>
      <c r="AY125" s="208"/>
      <c r="AZ125" s="208"/>
      <c r="BA125" s="208"/>
      <c r="BB125" s="208"/>
      <c r="BC125" s="208"/>
      <c r="BD125" s="208"/>
      <c r="BE125" s="208"/>
      <c r="BF125" s="208"/>
      <c r="BG125" s="208"/>
      <c r="BH125" s="208"/>
      <c r="BI125" s="208"/>
      <c r="BJ125" s="208"/>
      <c r="BK125" s="208"/>
      <c r="BL125" s="208"/>
      <c r="BM125" s="208"/>
      <c r="BN125" s="208"/>
      <c r="BO125" s="208"/>
      <c r="BP125" s="208"/>
      <c r="BQ125" s="187"/>
      <c r="BR125" s="187"/>
      <c r="BS125" s="187"/>
      <c r="BT125" s="187"/>
      <c r="BU125" s="187"/>
      <c r="BV125" s="187"/>
      <c r="BW125" s="187"/>
      <c r="BX125" s="187"/>
      <c r="BY125" s="187"/>
      <c r="BZ125" s="187"/>
      <c r="CA125" s="187"/>
      <c r="CB125" s="187"/>
      <c r="CC125" s="187"/>
      <c r="CD125" s="187"/>
      <c r="CE125" s="187"/>
      <c r="CF125" s="187"/>
      <c r="CG125" s="187"/>
      <c r="CH125" s="187"/>
      <c r="CI125" s="187"/>
      <c r="CJ125" s="209"/>
      <c r="CK125" s="969" t="s">
        <v>445</v>
      </c>
      <c r="CL125" s="954"/>
      <c r="CM125" s="954"/>
      <c r="CN125" s="954"/>
      <c r="CO125" s="955"/>
      <c r="CP125" s="879" t="s">
        <v>446</v>
      </c>
      <c r="CQ125" s="847"/>
      <c r="CR125" s="847"/>
      <c r="CS125" s="847"/>
      <c r="CT125" s="847"/>
      <c r="CU125" s="847"/>
      <c r="CV125" s="847"/>
      <c r="CW125" s="847"/>
      <c r="CX125" s="847"/>
      <c r="CY125" s="847"/>
      <c r="CZ125" s="847"/>
      <c r="DA125" s="847"/>
      <c r="DB125" s="847"/>
      <c r="DC125" s="847"/>
      <c r="DD125" s="847"/>
      <c r="DE125" s="847"/>
      <c r="DF125" s="848"/>
      <c r="DG125" s="880" t="s">
        <v>112</v>
      </c>
      <c r="DH125" s="881"/>
      <c r="DI125" s="881"/>
      <c r="DJ125" s="881"/>
      <c r="DK125" s="881"/>
      <c r="DL125" s="881" t="s">
        <v>112</v>
      </c>
      <c r="DM125" s="881"/>
      <c r="DN125" s="881"/>
      <c r="DO125" s="881"/>
      <c r="DP125" s="881"/>
      <c r="DQ125" s="881" t="s">
        <v>112</v>
      </c>
      <c r="DR125" s="881"/>
      <c r="DS125" s="881"/>
      <c r="DT125" s="881"/>
      <c r="DU125" s="881"/>
      <c r="DV125" s="882" t="s">
        <v>112</v>
      </c>
      <c r="DW125" s="882"/>
      <c r="DX125" s="882"/>
      <c r="DY125" s="882"/>
      <c r="DZ125" s="883"/>
    </row>
    <row r="126" spans="1:130" s="184" customFormat="1" ht="26.25" customHeight="1" thickBot="1" x14ac:dyDescent="0.2">
      <c r="A126" s="1005"/>
      <c r="B126" s="899"/>
      <c r="C126" s="872" t="s">
        <v>435</v>
      </c>
      <c r="D126" s="873"/>
      <c r="E126" s="873"/>
      <c r="F126" s="873"/>
      <c r="G126" s="873"/>
      <c r="H126" s="873"/>
      <c r="I126" s="873"/>
      <c r="J126" s="873"/>
      <c r="K126" s="873"/>
      <c r="L126" s="873"/>
      <c r="M126" s="873"/>
      <c r="N126" s="873"/>
      <c r="O126" s="873"/>
      <c r="P126" s="873"/>
      <c r="Q126" s="873"/>
      <c r="R126" s="873"/>
      <c r="S126" s="873"/>
      <c r="T126" s="873"/>
      <c r="U126" s="873"/>
      <c r="V126" s="873"/>
      <c r="W126" s="873"/>
      <c r="X126" s="873"/>
      <c r="Y126" s="873"/>
      <c r="Z126" s="874"/>
      <c r="AA126" s="908" t="s">
        <v>112</v>
      </c>
      <c r="AB126" s="909"/>
      <c r="AC126" s="909"/>
      <c r="AD126" s="909"/>
      <c r="AE126" s="910"/>
      <c r="AF126" s="911" t="s">
        <v>112</v>
      </c>
      <c r="AG126" s="909"/>
      <c r="AH126" s="909"/>
      <c r="AI126" s="909"/>
      <c r="AJ126" s="910"/>
      <c r="AK126" s="911" t="s">
        <v>112</v>
      </c>
      <c r="AL126" s="909"/>
      <c r="AM126" s="909"/>
      <c r="AN126" s="909"/>
      <c r="AO126" s="910"/>
      <c r="AP126" s="912" t="s">
        <v>112</v>
      </c>
      <c r="AQ126" s="913"/>
      <c r="AR126" s="913"/>
      <c r="AS126" s="913"/>
      <c r="AT126" s="914"/>
      <c r="AU126" s="187"/>
      <c r="AV126" s="187"/>
      <c r="AW126" s="187"/>
      <c r="AX126" s="187"/>
      <c r="AY126" s="187"/>
      <c r="AZ126" s="187"/>
      <c r="BA126" s="187"/>
      <c r="BB126" s="187"/>
      <c r="BC126" s="187"/>
      <c r="BD126" s="187"/>
      <c r="BE126" s="187"/>
      <c r="BF126" s="187"/>
      <c r="BG126" s="187"/>
      <c r="BH126" s="187"/>
      <c r="BI126" s="187"/>
      <c r="BJ126" s="187"/>
      <c r="BK126" s="187"/>
      <c r="BL126" s="187"/>
      <c r="BM126" s="187"/>
      <c r="BN126" s="187"/>
      <c r="BO126" s="187"/>
      <c r="BP126" s="187"/>
      <c r="BQ126" s="187"/>
      <c r="BR126" s="187"/>
      <c r="BS126" s="187"/>
      <c r="BT126" s="187"/>
      <c r="BU126" s="187"/>
      <c r="BV126" s="187"/>
      <c r="BW126" s="187"/>
      <c r="BX126" s="187"/>
      <c r="BY126" s="187"/>
      <c r="BZ126" s="187"/>
      <c r="CA126" s="187"/>
      <c r="CB126" s="187"/>
      <c r="CC126" s="187"/>
      <c r="CD126" s="210"/>
      <c r="CE126" s="210"/>
      <c r="CF126" s="210"/>
      <c r="CG126" s="187"/>
      <c r="CH126" s="187"/>
      <c r="CI126" s="187"/>
      <c r="CJ126" s="209"/>
      <c r="CK126" s="970"/>
      <c r="CL126" s="957"/>
      <c r="CM126" s="957"/>
      <c r="CN126" s="957"/>
      <c r="CO126" s="958"/>
      <c r="CP126" s="872" t="s">
        <v>447</v>
      </c>
      <c r="CQ126" s="873"/>
      <c r="CR126" s="873"/>
      <c r="CS126" s="873"/>
      <c r="CT126" s="873"/>
      <c r="CU126" s="873"/>
      <c r="CV126" s="873"/>
      <c r="CW126" s="873"/>
      <c r="CX126" s="873"/>
      <c r="CY126" s="873"/>
      <c r="CZ126" s="873"/>
      <c r="DA126" s="873"/>
      <c r="DB126" s="873"/>
      <c r="DC126" s="873"/>
      <c r="DD126" s="873"/>
      <c r="DE126" s="873"/>
      <c r="DF126" s="874"/>
      <c r="DG126" s="875" t="s">
        <v>112</v>
      </c>
      <c r="DH126" s="876"/>
      <c r="DI126" s="876"/>
      <c r="DJ126" s="876"/>
      <c r="DK126" s="876"/>
      <c r="DL126" s="876" t="s">
        <v>112</v>
      </c>
      <c r="DM126" s="876"/>
      <c r="DN126" s="876"/>
      <c r="DO126" s="876"/>
      <c r="DP126" s="876"/>
      <c r="DQ126" s="876" t="s">
        <v>112</v>
      </c>
      <c r="DR126" s="876"/>
      <c r="DS126" s="876"/>
      <c r="DT126" s="876"/>
      <c r="DU126" s="876"/>
      <c r="DV126" s="877" t="s">
        <v>112</v>
      </c>
      <c r="DW126" s="877"/>
      <c r="DX126" s="877"/>
      <c r="DY126" s="877"/>
      <c r="DZ126" s="878"/>
    </row>
    <row r="127" spans="1:130" s="184" customFormat="1" ht="26.25" customHeight="1" x14ac:dyDescent="0.15">
      <c r="A127" s="1006"/>
      <c r="B127" s="901"/>
      <c r="C127" s="923" t="s">
        <v>448</v>
      </c>
      <c r="D127" s="915"/>
      <c r="E127" s="915"/>
      <c r="F127" s="915"/>
      <c r="G127" s="915"/>
      <c r="H127" s="915"/>
      <c r="I127" s="915"/>
      <c r="J127" s="915"/>
      <c r="K127" s="915"/>
      <c r="L127" s="915"/>
      <c r="M127" s="915"/>
      <c r="N127" s="915"/>
      <c r="O127" s="915"/>
      <c r="P127" s="915"/>
      <c r="Q127" s="915"/>
      <c r="R127" s="915"/>
      <c r="S127" s="915"/>
      <c r="T127" s="915"/>
      <c r="U127" s="915"/>
      <c r="V127" s="915"/>
      <c r="W127" s="915"/>
      <c r="X127" s="915"/>
      <c r="Y127" s="915"/>
      <c r="Z127" s="916"/>
      <c r="AA127" s="908">
        <v>31920</v>
      </c>
      <c r="AB127" s="909"/>
      <c r="AC127" s="909"/>
      <c r="AD127" s="909"/>
      <c r="AE127" s="910"/>
      <c r="AF127" s="911">
        <v>30803</v>
      </c>
      <c r="AG127" s="909"/>
      <c r="AH127" s="909"/>
      <c r="AI127" s="909"/>
      <c r="AJ127" s="910"/>
      <c r="AK127" s="911">
        <v>29482</v>
      </c>
      <c r="AL127" s="909"/>
      <c r="AM127" s="909"/>
      <c r="AN127" s="909"/>
      <c r="AO127" s="910"/>
      <c r="AP127" s="912">
        <v>0.2</v>
      </c>
      <c r="AQ127" s="913"/>
      <c r="AR127" s="913"/>
      <c r="AS127" s="913"/>
      <c r="AT127" s="914"/>
      <c r="AU127" s="187"/>
      <c r="AV127" s="187"/>
      <c r="AW127" s="187"/>
      <c r="AX127" s="978" t="s">
        <v>449</v>
      </c>
      <c r="AY127" s="979"/>
      <c r="AZ127" s="979"/>
      <c r="BA127" s="979"/>
      <c r="BB127" s="979"/>
      <c r="BC127" s="979"/>
      <c r="BD127" s="979"/>
      <c r="BE127" s="980"/>
      <c r="BF127" s="981" t="s">
        <v>450</v>
      </c>
      <c r="BG127" s="979"/>
      <c r="BH127" s="979"/>
      <c r="BI127" s="979"/>
      <c r="BJ127" s="979"/>
      <c r="BK127" s="979"/>
      <c r="BL127" s="980"/>
      <c r="BM127" s="981" t="s">
        <v>451</v>
      </c>
      <c r="BN127" s="979"/>
      <c r="BO127" s="979"/>
      <c r="BP127" s="979"/>
      <c r="BQ127" s="979"/>
      <c r="BR127" s="979"/>
      <c r="BS127" s="980"/>
      <c r="BT127" s="981" t="s">
        <v>452</v>
      </c>
      <c r="BU127" s="979"/>
      <c r="BV127" s="979"/>
      <c r="BW127" s="979"/>
      <c r="BX127" s="979"/>
      <c r="BY127" s="979"/>
      <c r="BZ127" s="1003"/>
      <c r="CA127" s="187"/>
      <c r="CB127" s="187"/>
      <c r="CC127" s="187"/>
      <c r="CD127" s="210"/>
      <c r="CE127" s="210"/>
      <c r="CF127" s="210"/>
      <c r="CG127" s="187"/>
      <c r="CH127" s="187"/>
      <c r="CI127" s="187"/>
      <c r="CJ127" s="209"/>
      <c r="CK127" s="970"/>
      <c r="CL127" s="957"/>
      <c r="CM127" s="957"/>
      <c r="CN127" s="957"/>
      <c r="CO127" s="958"/>
      <c r="CP127" s="872" t="s">
        <v>453</v>
      </c>
      <c r="CQ127" s="873"/>
      <c r="CR127" s="873"/>
      <c r="CS127" s="873"/>
      <c r="CT127" s="873"/>
      <c r="CU127" s="873"/>
      <c r="CV127" s="873"/>
      <c r="CW127" s="873"/>
      <c r="CX127" s="873"/>
      <c r="CY127" s="873"/>
      <c r="CZ127" s="873"/>
      <c r="DA127" s="873"/>
      <c r="DB127" s="873"/>
      <c r="DC127" s="873"/>
      <c r="DD127" s="873"/>
      <c r="DE127" s="873"/>
      <c r="DF127" s="874"/>
      <c r="DG127" s="875" t="s">
        <v>112</v>
      </c>
      <c r="DH127" s="876"/>
      <c r="DI127" s="876"/>
      <c r="DJ127" s="876"/>
      <c r="DK127" s="876"/>
      <c r="DL127" s="876" t="s">
        <v>112</v>
      </c>
      <c r="DM127" s="876"/>
      <c r="DN127" s="876"/>
      <c r="DO127" s="876"/>
      <c r="DP127" s="876"/>
      <c r="DQ127" s="876" t="s">
        <v>112</v>
      </c>
      <c r="DR127" s="876"/>
      <c r="DS127" s="876"/>
      <c r="DT127" s="876"/>
      <c r="DU127" s="876"/>
      <c r="DV127" s="877" t="s">
        <v>112</v>
      </c>
      <c r="DW127" s="877"/>
      <c r="DX127" s="877"/>
      <c r="DY127" s="877"/>
      <c r="DZ127" s="878"/>
    </row>
    <row r="128" spans="1:130" s="184" customFormat="1" ht="26.25" customHeight="1" thickBot="1" x14ac:dyDescent="0.2">
      <c r="A128" s="989" t="s">
        <v>454</v>
      </c>
      <c r="B128" s="990"/>
      <c r="C128" s="990"/>
      <c r="D128" s="990"/>
      <c r="E128" s="990"/>
      <c r="F128" s="990"/>
      <c r="G128" s="990"/>
      <c r="H128" s="990"/>
      <c r="I128" s="990"/>
      <c r="J128" s="990"/>
      <c r="K128" s="990"/>
      <c r="L128" s="990"/>
      <c r="M128" s="990"/>
      <c r="N128" s="990"/>
      <c r="O128" s="990"/>
      <c r="P128" s="990"/>
      <c r="Q128" s="990"/>
      <c r="R128" s="990"/>
      <c r="S128" s="990"/>
      <c r="T128" s="990"/>
      <c r="U128" s="990"/>
      <c r="V128" s="990"/>
      <c r="W128" s="991" t="s">
        <v>455</v>
      </c>
      <c r="X128" s="991"/>
      <c r="Y128" s="991"/>
      <c r="Z128" s="992"/>
      <c r="AA128" s="993">
        <v>198272</v>
      </c>
      <c r="AB128" s="994"/>
      <c r="AC128" s="994"/>
      <c r="AD128" s="994"/>
      <c r="AE128" s="995"/>
      <c r="AF128" s="996">
        <v>216390</v>
      </c>
      <c r="AG128" s="994"/>
      <c r="AH128" s="994"/>
      <c r="AI128" s="994"/>
      <c r="AJ128" s="995"/>
      <c r="AK128" s="996">
        <v>1230350</v>
      </c>
      <c r="AL128" s="994"/>
      <c r="AM128" s="994"/>
      <c r="AN128" s="994"/>
      <c r="AO128" s="995"/>
      <c r="AP128" s="997"/>
      <c r="AQ128" s="998"/>
      <c r="AR128" s="998"/>
      <c r="AS128" s="998"/>
      <c r="AT128" s="999"/>
      <c r="AU128" s="187"/>
      <c r="AV128" s="187"/>
      <c r="AW128" s="187"/>
      <c r="AX128" s="846" t="s">
        <v>456</v>
      </c>
      <c r="AY128" s="847"/>
      <c r="AZ128" s="847"/>
      <c r="BA128" s="847"/>
      <c r="BB128" s="847"/>
      <c r="BC128" s="847"/>
      <c r="BD128" s="847"/>
      <c r="BE128" s="848"/>
      <c r="BF128" s="1000" t="s">
        <v>457</v>
      </c>
      <c r="BG128" s="1001"/>
      <c r="BH128" s="1001"/>
      <c r="BI128" s="1001"/>
      <c r="BJ128" s="1001"/>
      <c r="BK128" s="1001"/>
      <c r="BL128" s="1002"/>
      <c r="BM128" s="1000">
        <v>12.59</v>
      </c>
      <c r="BN128" s="1001"/>
      <c r="BO128" s="1001"/>
      <c r="BP128" s="1001"/>
      <c r="BQ128" s="1001"/>
      <c r="BR128" s="1001"/>
      <c r="BS128" s="1002"/>
      <c r="BT128" s="1000">
        <v>20</v>
      </c>
      <c r="BU128" s="1001"/>
      <c r="BV128" s="1001"/>
      <c r="BW128" s="1001"/>
      <c r="BX128" s="1001"/>
      <c r="BY128" s="1001"/>
      <c r="BZ128" s="1024"/>
      <c r="CA128" s="210"/>
      <c r="CB128" s="210"/>
      <c r="CC128" s="210"/>
      <c r="CD128" s="210"/>
      <c r="CE128" s="210"/>
      <c r="CF128" s="210"/>
      <c r="CG128" s="187"/>
      <c r="CH128" s="187"/>
      <c r="CI128" s="187"/>
      <c r="CJ128" s="209"/>
      <c r="CK128" s="971"/>
      <c r="CL128" s="972"/>
      <c r="CM128" s="972"/>
      <c r="CN128" s="972"/>
      <c r="CO128" s="973"/>
      <c r="CP128" s="982" t="s">
        <v>458</v>
      </c>
      <c r="CQ128" s="983"/>
      <c r="CR128" s="983"/>
      <c r="CS128" s="983"/>
      <c r="CT128" s="983"/>
      <c r="CU128" s="983"/>
      <c r="CV128" s="983"/>
      <c r="CW128" s="983"/>
      <c r="CX128" s="983"/>
      <c r="CY128" s="983"/>
      <c r="CZ128" s="983"/>
      <c r="DA128" s="983"/>
      <c r="DB128" s="983"/>
      <c r="DC128" s="983"/>
      <c r="DD128" s="983"/>
      <c r="DE128" s="983"/>
      <c r="DF128" s="984"/>
      <c r="DG128" s="985">
        <v>50711</v>
      </c>
      <c r="DH128" s="986"/>
      <c r="DI128" s="986"/>
      <c r="DJ128" s="986"/>
      <c r="DK128" s="986"/>
      <c r="DL128" s="986">
        <v>616536</v>
      </c>
      <c r="DM128" s="986"/>
      <c r="DN128" s="986"/>
      <c r="DO128" s="986"/>
      <c r="DP128" s="986"/>
      <c r="DQ128" s="986">
        <v>20617</v>
      </c>
      <c r="DR128" s="986"/>
      <c r="DS128" s="986"/>
      <c r="DT128" s="986"/>
      <c r="DU128" s="986"/>
      <c r="DV128" s="987">
        <v>0.1</v>
      </c>
      <c r="DW128" s="987"/>
      <c r="DX128" s="987"/>
      <c r="DY128" s="987"/>
      <c r="DZ128" s="988"/>
    </row>
    <row r="129" spans="1:131" s="184" customFormat="1" ht="26.25" customHeight="1" x14ac:dyDescent="0.15">
      <c r="A129" s="884" t="s">
        <v>92</v>
      </c>
      <c r="B129" s="885"/>
      <c r="C129" s="885"/>
      <c r="D129" s="885"/>
      <c r="E129" s="885"/>
      <c r="F129" s="885"/>
      <c r="G129" s="885"/>
      <c r="H129" s="885"/>
      <c r="I129" s="885"/>
      <c r="J129" s="885"/>
      <c r="K129" s="885"/>
      <c r="L129" s="885"/>
      <c r="M129" s="885"/>
      <c r="N129" s="885"/>
      <c r="O129" s="885"/>
      <c r="P129" s="885"/>
      <c r="Q129" s="885"/>
      <c r="R129" s="885"/>
      <c r="S129" s="885"/>
      <c r="T129" s="885"/>
      <c r="U129" s="885"/>
      <c r="V129" s="885"/>
      <c r="W129" s="1018" t="s">
        <v>459</v>
      </c>
      <c r="X129" s="1019"/>
      <c r="Y129" s="1019"/>
      <c r="Z129" s="1020"/>
      <c r="AA129" s="908">
        <v>17858696</v>
      </c>
      <c r="AB129" s="909"/>
      <c r="AC129" s="909"/>
      <c r="AD129" s="909"/>
      <c r="AE129" s="910"/>
      <c r="AF129" s="911">
        <v>18224558</v>
      </c>
      <c r="AG129" s="909"/>
      <c r="AH129" s="909"/>
      <c r="AI129" s="909"/>
      <c r="AJ129" s="910"/>
      <c r="AK129" s="911">
        <v>18007081</v>
      </c>
      <c r="AL129" s="909"/>
      <c r="AM129" s="909"/>
      <c r="AN129" s="909"/>
      <c r="AO129" s="910"/>
      <c r="AP129" s="1021"/>
      <c r="AQ129" s="1022"/>
      <c r="AR129" s="1022"/>
      <c r="AS129" s="1022"/>
      <c r="AT129" s="1023"/>
      <c r="AU129" s="188"/>
      <c r="AV129" s="188"/>
      <c r="AW129" s="188"/>
      <c r="AX129" s="1013" t="s">
        <v>460</v>
      </c>
      <c r="AY129" s="873"/>
      <c r="AZ129" s="873"/>
      <c r="BA129" s="873"/>
      <c r="BB129" s="873"/>
      <c r="BC129" s="873"/>
      <c r="BD129" s="873"/>
      <c r="BE129" s="874"/>
      <c r="BF129" s="1014" t="s">
        <v>112</v>
      </c>
      <c r="BG129" s="1015"/>
      <c r="BH129" s="1015"/>
      <c r="BI129" s="1015"/>
      <c r="BJ129" s="1015"/>
      <c r="BK129" s="1015"/>
      <c r="BL129" s="1016"/>
      <c r="BM129" s="1014">
        <v>17.59</v>
      </c>
      <c r="BN129" s="1015"/>
      <c r="BO129" s="1015"/>
      <c r="BP129" s="1015"/>
      <c r="BQ129" s="1015"/>
      <c r="BR129" s="1015"/>
      <c r="BS129" s="1016"/>
      <c r="BT129" s="1014">
        <v>30</v>
      </c>
      <c r="BU129" s="1015"/>
      <c r="BV129" s="1015"/>
      <c r="BW129" s="1015"/>
      <c r="BX129" s="1015"/>
      <c r="BY129" s="1015"/>
      <c r="BZ129" s="1017"/>
      <c r="CA129" s="211"/>
      <c r="CB129" s="211"/>
      <c r="CC129" s="211"/>
      <c r="CD129" s="211"/>
      <c r="CE129" s="211"/>
      <c r="CF129" s="211"/>
      <c r="CG129" s="211"/>
      <c r="CH129" s="211"/>
      <c r="CI129" s="211"/>
      <c r="CJ129" s="211"/>
      <c r="CK129" s="211"/>
      <c r="CL129" s="211"/>
      <c r="CM129" s="211"/>
      <c r="CN129" s="211"/>
      <c r="CO129" s="211"/>
      <c r="CP129" s="211"/>
      <c r="CQ129" s="211"/>
      <c r="CR129" s="211"/>
      <c r="CS129" s="211"/>
      <c r="CT129" s="211"/>
      <c r="CU129" s="211"/>
      <c r="CV129" s="211"/>
      <c r="CW129" s="211"/>
      <c r="CX129" s="211"/>
      <c r="CY129" s="211"/>
      <c r="CZ129" s="211"/>
      <c r="DA129" s="211"/>
      <c r="DB129" s="211"/>
      <c r="DC129" s="211"/>
      <c r="DD129" s="211"/>
      <c r="DE129" s="211"/>
      <c r="DF129" s="211"/>
      <c r="DG129" s="211"/>
      <c r="DH129" s="211"/>
      <c r="DI129" s="211"/>
      <c r="DJ129" s="211"/>
      <c r="DK129" s="211"/>
      <c r="DL129" s="211"/>
      <c r="DM129" s="211"/>
      <c r="DN129" s="211"/>
      <c r="DO129" s="211"/>
      <c r="DP129" s="188"/>
      <c r="DQ129" s="188"/>
      <c r="DR129" s="188"/>
      <c r="DS129" s="188"/>
      <c r="DT129" s="188"/>
      <c r="DU129" s="188"/>
      <c r="DV129" s="188"/>
      <c r="DW129" s="188"/>
      <c r="DX129" s="188"/>
      <c r="DY129" s="188"/>
      <c r="DZ129" s="188"/>
    </row>
    <row r="130" spans="1:131" s="184" customFormat="1" ht="26.25" customHeight="1" x14ac:dyDescent="0.15">
      <c r="A130" s="884" t="s">
        <v>461</v>
      </c>
      <c r="B130" s="885"/>
      <c r="C130" s="885"/>
      <c r="D130" s="885"/>
      <c r="E130" s="885"/>
      <c r="F130" s="885"/>
      <c r="G130" s="885"/>
      <c r="H130" s="885"/>
      <c r="I130" s="885"/>
      <c r="J130" s="885"/>
      <c r="K130" s="885"/>
      <c r="L130" s="885"/>
      <c r="M130" s="885"/>
      <c r="N130" s="885"/>
      <c r="O130" s="885"/>
      <c r="P130" s="885"/>
      <c r="Q130" s="885"/>
      <c r="R130" s="885"/>
      <c r="S130" s="885"/>
      <c r="T130" s="885"/>
      <c r="U130" s="885"/>
      <c r="V130" s="885"/>
      <c r="W130" s="1018" t="s">
        <v>462</v>
      </c>
      <c r="X130" s="1019"/>
      <c r="Y130" s="1019"/>
      <c r="Z130" s="1020"/>
      <c r="AA130" s="908">
        <v>2879979</v>
      </c>
      <c r="AB130" s="909"/>
      <c r="AC130" s="909"/>
      <c r="AD130" s="909"/>
      <c r="AE130" s="910"/>
      <c r="AF130" s="911">
        <v>3011374</v>
      </c>
      <c r="AG130" s="909"/>
      <c r="AH130" s="909"/>
      <c r="AI130" s="909"/>
      <c r="AJ130" s="910"/>
      <c r="AK130" s="911">
        <v>2986934</v>
      </c>
      <c r="AL130" s="909"/>
      <c r="AM130" s="909"/>
      <c r="AN130" s="909"/>
      <c r="AO130" s="910"/>
      <c r="AP130" s="1021"/>
      <c r="AQ130" s="1022"/>
      <c r="AR130" s="1022"/>
      <c r="AS130" s="1022"/>
      <c r="AT130" s="1023"/>
      <c r="AU130" s="188"/>
      <c r="AV130" s="188"/>
      <c r="AW130" s="188"/>
      <c r="AX130" s="1013" t="s">
        <v>463</v>
      </c>
      <c r="AY130" s="873"/>
      <c r="AZ130" s="873"/>
      <c r="BA130" s="873"/>
      <c r="BB130" s="873"/>
      <c r="BC130" s="873"/>
      <c r="BD130" s="873"/>
      <c r="BE130" s="874"/>
      <c r="BF130" s="1049">
        <v>8.6</v>
      </c>
      <c r="BG130" s="1050"/>
      <c r="BH130" s="1050"/>
      <c r="BI130" s="1050"/>
      <c r="BJ130" s="1050"/>
      <c r="BK130" s="1050"/>
      <c r="BL130" s="1051"/>
      <c r="BM130" s="1049">
        <v>25</v>
      </c>
      <c r="BN130" s="1050"/>
      <c r="BO130" s="1050"/>
      <c r="BP130" s="1050"/>
      <c r="BQ130" s="1050"/>
      <c r="BR130" s="1050"/>
      <c r="BS130" s="1051"/>
      <c r="BT130" s="1049">
        <v>35</v>
      </c>
      <c r="BU130" s="1050"/>
      <c r="BV130" s="1050"/>
      <c r="BW130" s="1050"/>
      <c r="BX130" s="1050"/>
      <c r="BY130" s="1050"/>
      <c r="BZ130" s="1052"/>
      <c r="CA130" s="211"/>
      <c r="CB130" s="211"/>
      <c r="CC130" s="211"/>
      <c r="CD130" s="211"/>
      <c r="CE130" s="211"/>
      <c r="CF130" s="211"/>
      <c r="CG130" s="211"/>
      <c r="CH130" s="211"/>
      <c r="CI130" s="211"/>
      <c r="CJ130" s="211"/>
      <c r="CK130" s="211"/>
      <c r="CL130" s="211"/>
      <c r="CM130" s="211"/>
      <c r="CN130" s="211"/>
      <c r="CO130" s="211"/>
      <c r="CP130" s="211"/>
      <c r="CQ130" s="211"/>
      <c r="CR130" s="211"/>
      <c r="CS130" s="211"/>
      <c r="CT130" s="211"/>
      <c r="CU130" s="211"/>
      <c r="CV130" s="211"/>
      <c r="CW130" s="211"/>
      <c r="CX130" s="211"/>
      <c r="CY130" s="211"/>
      <c r="CZ130" s="211"/>
      <c r="DA130" s="211"/>
      <c r="DB130" s="211"/>
      <c r="DC130" s="211"/>
      <c r="DD130" s="211"/>
      <c r="DE130" s="211"/>
      <c r="DF130" s="211"/>
      <c r="DG130" s="211"/>
      <c r="DH130" s="211"/>
      <c r="DI130" s="211"/>
      <c r="DJ130" s="211"/>
      <c r="DK130" s="211"/>
      <c r="DL130" s="211"/>
      <c r="DM130" s="211"/>
      <c r="DN130" s="211"/>
      <c r="DO130" s="211"/>
      <c r="DP130" s="188"/>
      <c r="DQ130" s="188"/>
      <c r="DR130" s="188"/>
      <c r="DS130" s="188"/>
      <c r="DT130" s="188"/>
      <c r="DU130" s="188"/>
      <c r="DV130" s="188"/>
      <c r="DW130" s="188"/>
      <c r="DX130" s="188"/>
      <c r="DY130" s="188"/>
      <c r="DZ130" s="188"/>
    </row>
    <row r="131" spans="1:131" s="184" customFormat="1" ht="26.25" customHeight="1" thickBot="1" x14ac:dyDescent="0.2">
      <c r="A131" s="1053"/>
      <c r="B131" s="1054"/>
      <c r="C131" s="1054"/>
      <c r="D131" s="1054"/>
      <c r="E131" s="1054"/>
      <c r="F131" s="1054"/>
      <c r="G131" s="1054"/>
      <c r="H131" s="1054"/>
      <c r="I131" s="1054"/>
      <c r="J131" s="1054"/>
      <c r="K131" s="1054"/>
      <c r="L131" s="1054"/>
      <c r="M131" s="1054"/>
      <c r="N131" s="1054"/>
      <c r="O131" s="1054"/>
      <c r="P131" s="1054"/>
      <c r="Q131" s="1054"/>
      <c r="R131" s="1054"/>
      <c r="S131" s="1054"/>
      <c r="T131" s="1054"/>
      <c r="U131" s="1054"/>
      <c r="V131" s="1054"/>
      <c r="W131" s="1055" t="s">
        <v>464</v>
      </c>
      <c r="X131" s="1056"/>
      <c r="Y131" s="1056"/>
      <c r="Z131" s="1057"/>
      <c r="AA131" s="951">
        <v>14978717</v>
      </c>
      <c r="AB131" s="933"/>
      <c r="AC131" s="933"/>
      <c r="AD131" s="933"/>
      <c r="AE131" s="934"/>
      <c r="AF131" s="932">
        <v>15213184</v>
      </c>
      <c r="AG131" s="933"/>
      <c r="AH131" s="933"/>
      <c r="AI131" s="933"/>
      <c r="AJ131" s="934"/>
      <c r="AK131" s="932">
        <v>15020147</v>
      </c>
      <c r="AL131" s="933"/>
      <c r="AM131" s="933"/>
      <c r="AN131" s="933"/>
      <c r="AO131" s="934"/>
      <c r="AP131" s="1058"/>
      <c r="AQ131" s="1059"/>
      <c r="AR131" s="1059"/>
      <c r="AS131" s="1059"/>
      <c r="AT131" s="1060"/>
      <c r="AU131" s="188"/>
      <c r="AV131" s="188"/>
      <c r="AW131" s="188"/>
      <c r="AX131" s="1031" t="s">
        <v>465</v>
      </c>
      <c r="AY131" s="983"/>
      <c r="AZ131" s="983"/>
      <c r="BA131" s="983"/>
      <c r="BB131" s="983"/>
      <c r="BC131" s="983"/>
      <c r="BD131" s="983"/>
      <c r="BE131" s="984"/>
      <c r="BF131" s="1032" t="s">
        <v>112</v>
      </c>
      <c r="BG131" s="1033"/>
      <c r="BH131" s="1033"/>
      <c r="BI131" s="1033"/>
      <c r="BJ131" s="1033"/>
      <c r="BK131" s="1033"/>
      <c r="BL131" s="1034"/>
      <c r="BM131" s="1032">
        <v>350</v>
      </c>
      <c r="BN131" s="1033"/>
      <c r="BO131" s="1033"/>
      <c r="BP131" s="1033"/>
      <c r="BQ131" s="1033"/>
      <c r="BR131" s="1033"/>
      <c r="BS131" s="1034"/>
      <c r="BT131" s="1035"/>
      <c r="BU131" s="1036"/>
      <c r="BV131" s="1036"/>
      <c r="BW131" s="1036"/>
      <c r="BX131" s="1036"/>
      <c r="BY131" s="1036"/>
      <c r="BZ131" s="1037"/>
      <c r="CA131" s="211"/>
      <c r="CB131" s="211"/>
      <c r="CC131" s="211"/>
      <c r="CD131" s="211"/>
      <c r="CE131" s="211"/>
      <c r="CF131" s="211"/>
      <c r="CG131" s="211"/>
      <c r="CH131" s="211"/>
      <c r="CI131" s="211"/>
      <c r="CJ131" s="211"/>
      <c r="CK131" s="211"/>
      <c r="CL131" s="211"/>
      <c r="CM131" s="211"/>
      <c r="CN131" s="211"/>
      <c r="CO131" s="211"/>
      <c r="CP131" s="211"/>
      <c r="CQ131" s="211"/>
      <c r="CR131" s="211"/>
      <c r="CS131" s="211"/>
      <c r="CT131" s="211"/>
      <c r="CU131" s="211"/>
      <c r="CV131" s="211"/>
      <c r="CW131" s="211"/>
      <c r="CX131" s="211"/>
      <c r="CY131" s="211"/>
      <c r="CZ131" s="211"/>
      <c r="DA131" s="211"/>
      <c r="DB131" s="211"/>
      <c r="DC131" s="211"/>
      <c r="DD131" s="211"/>
      <c r="DE131" s="211"/>
      <c r="DF131" s="211"/>
      <c r="DG131" s="211"/>
      <c r="DH131" s="211"/>
      <c r="DI131" s="211"/>
      <c r="DJ131" s="211"/>
      <c r="DK131" s="211"/>
      <c r="DL131" s="211"/>
      <c r="DM131" s="211"/>
      <c r="DN131" s="211"/>
      <c r="DO131" s="211"/>
      <c r="DP131" s="188"/>
      <c r="DQ131" s="188"/>
      <c r="DR131" s="188"/>
      <c r="DS131" s="188"/>
      <c r="DT131" s="188"/>
      <c r="DU131" s="188"/>
      <c r="DV131" s="188"/>
      <c r="DW131" s="188"/>
      <c r="DX131" s="188"/>
      <c r="DY131" s="188"/>
      <c r="DZ131" s="188"/>
    </row>
    <row r="132" spans="1:131" s="184" customFormat="1" ht="26.25" customHeight="1" x14ac:dyDescent="0.15">
      <c r="A132" s="1038" t="s">
        <v>466</v>
      </c>
      <c r="B132" s="1039"/>
      <c r="C132" s="1039"/>
      <c r="D132" s="1039"/>
      <c r="E132" s="1039"/>
      <c r="F132" s="1039"/>
      <c r="G132" s="1039"/>
      <c r="H132" s="1039"/>
      <c r="I132" s="1039"/>
      <c r="J132" s="1039"/>
      <c r="K132" s="1039"/>
      <c r="L132" s="1039"/>
      <c r="M132" s="1039"/>
      <c r="N132" s="1039"/>
      <c r="O132" s="1039"/>
      <c r="P132" s="1039"/>
      <c r="Q132" s="1039"/>
      <c r="R132" s="1039"/>
      <c r="S132" s="1039"/>
      <c r="T132" s="1039"/>
      <c r="U132" s="1039"/>
      <c r="V132" s="1042" t="s">
        <v>467</v>
      </c>
      <c r="W132" s="1042"/>
      <c r="X132" s="1042"/>
      <c r="Y132" s="1042"/>
      <c r="Z132" s="1043"/>
      <c r="AA132" s="1044">
        <v>8.6516355170000008</v>
      </c>
      <c r="AB132" s="1045"/>
      <c r="AC132" s="1045"/>
      <c r="AD132" s="1045"/>
      <c r="AE132" s="1046"/>
      <c r="AF132" s="1047">
        <v>8.8463269750000002</v>
      </c>
      <c r="AG132" s="1045"/>
      <c r="AH132" s="1045"/>
      <c r="AI132" s="1045"/>
      <c r="AJ132" s="1046"/>
      <c r="AK132" s="1047">
        <v>8.601087003</v>
      </c>
      <c r="AL132" s="1045"/>
      <c r="AM132" s="1045"/>
      <c r="AN132" s="1045"/>
      <c r="AO132" s="1046"/>
      <c r="AP132" s="948"/>
      <c r="AQ132" s="949"/>
      <c r="AR132" s="949"/>
      <c r="AS132" s="949"/>
      <c r="AT132" s="1048"/>
      <c r="AU132" s="212"/>
      <c r="AV132" s="188"/>
      <c r="AW132" s="188"/>
      <c r="AX132" s="188"/>
      <c r="AY132" s="188"/>
      <c r="AZ132" s="188"/>
      <c r="BA132" s="188"/>
      <c r="BB132" s="188"/>
      <c r="BC132" s="188"/>
      <c r="BD132" s="188"/>
      <c r="BE132" s="188"/>
      <c r="BF132" s="188"/>
      <c r="BG132" s="188"/>
      <c r="BH132" s="188"/>
      <c r="BI132" s="188"/>
      <c r="BJ132" s="188"/>
      <c r="BK132" s="188"/>
      <c r="BL132" s="188"/>
      <c r="BM132" s="188"/>
      <c r="BN132" s="188"/>
      <c r="BO132" s="188"/>
      <c r="BP132" s="188"/>
      <c r="BQ132" s="188"/>
      <c r="BR132" s="188"/>
      <c r="BS132" s="189"/>
      <c r="BT132" s="188"/>
      <c r="BU132" s="188"/>
      <c r="BV132" s="188"/>
      <c r="BW132" s="188"/>
      <c r="BX132" s="188"/>
      <c r="BY132" s="188"/>
      <c r="BZ132" s="188"/>
      <c r="CA132" s="211"/>
      <c r="CB132" s="211"/>
      <c r="CC132" s="211"/>
      <c r="CD132" s="211"/>
      <c r="CE132" s="211"/>
      <c r="CF132" s="211"/>
      <c r="CG132" s="211"/>
      <c r="CH132" s="211"/>
      <c r="CI132" s="211"/>
      <c r="CJ132" s="211"/>
      <c r="CK132" s="211"/>
      <c r="CL132" s="211"/>
      <c r="CM132" s="211"/>
      <c r="CN132" s="211"/>
      <c r="CO132" s="211"/>
      <c r="CP132" s="211"/>
      <c r="CQ132" s="211"/>
      <c r="CR132" s="211"/>
      <c r="CS132" s="211"/>
      <c r="CT132" s="211"/>
      <c r="CU132" s="211"/>
      <c r="CV132" s="211"/>
      <c r="CW132" s="211"/>
      <c r="CX132" s="211"/>
      <c r="CY132" s="211"/>
      <c r="CZ132" s="211"/>
      <c r="DA132" s="211"/>
      <c r="DB132" s="211"/>
      <c r="DC132" s="211"/>
      <c r="DD132" s="211"/>
      <c r="DE132" s="211"/>
      <c r="DF132" s="211"/>
      <c r="DG132" s="211"/>
      <c r="DH132" s="211"/>
      <c r="DI132" s="211"/>
      <c r="DJ132" s="211"/>
      <c r="DK132" s="211"/>
      <c r="DL132" s="211"/>
      <c r="DM132" s="211"/>
      <c r="DN132" s="211"/>
      <c r="DO132" s="211"/>
      <c r="DP132" s="188"/>
      <c r="DQ132" s="188"/>
      <c r="DR132" s="188"/>
      <c r="DS132" s="188"/>
      <c r="DT132" s="188"/>
      <c r="DU132" s="188"/>
      <c r="DV132" s="188"/>
      <c r="DW132" s="188"/>
      <c r="DX132" s="188"/>
      <c r="DY132" s="188"/>
      <c r="DZ132" s="188"/>
    </row>
    <row r="133" spans="1:131" s="184" customFormat="1" ht="26.25" customHeight="1" thickBot="1" x14ac:dyDescent="0.2">
      <c r="A133" s="1040"/>
      <c r="B133" s="1041"/>
      <c r="C133" s="1041"/>
      <c r="D133" s="1041"/>
      <c r="E133" s="1041"/>
      <c r="F133" s="1041"/>
      <c r="G133" s="1041"/>
      <c r="H133" s="1041"/>
      <c r="I133" s="1041"/>
      <c r="J133" s="1041"/>
      <c r="K133" s="1041"/>
      <c r="L133" s="1041"/>
      <c r="M133" s="1041"/>
      <c r="N133" s="1041"/>
      <c r="O133" s="1041"/>
      <c r="P133" s="1041"/>
      <c r="Q133" s="1041"/>
      <c r="R133" s="1041"/>
      <c r="S133" s="1041"/>
      <c r="T133" s="1041"/>
      <c r="U133" s="1041"/>
      <c r="V133" s="1025" t="s">
        <v>468</v>
      </c>
      <c r="W133" s="1025"/>
      <c r="X133" s="1025"/>
      <c r="Y133" s="1025"/>
      <c r="Z133" s="1026"/>
      <c r="AA133" s="1027">
        <v>9.9</v>
      </c>
      <c r="AB133" s="1028"/>
      <c r="AC133" s="1028"/>
      <c r="AD133" s="1028"/>
      <c r="AE133" s="1029"/>
      <c r="AF133" s="1027">
        <v>9</v>
      </c>
      <c r="AG133" s="1028"/>
      <c r="AH133" s="1028"/>
      <c r="AI133" s="1028"/>
      <c r="AJ133" s="1029"/>
      <c r="AK133" s="1027">
        <v>8.6</v>
      </c>
      <c r="AL133" s="1028"/>
      <c r="AM133" s="1028"/>
      <c r="AN133" s="1028"/>
      <c r="AO133" s="1029"/>
      <c r="AP133" s="975"/>
      <c r="AQ133" s="976"/>
      <c r="AR133" s="976"/>
      <c r="AS133" s="976"/>
      <c r="AT133" s="1030"/>
      <c r="AU133" s="188"/>
      <c r="AV133" s="188"/>
      <c r="AW133" s="188"/>
      <c r="AX133" s="188"/>
      <c r="AY133" s="188"/>
      <c r="AZ133" s="188"/>
      <c r="BA133" s="188"/>
      <c r="BB133" s="188"/>
      <c r="BC133" s="188"/>
      <c r="BD133" s="188"/>
      <c r="BE133" s="188"/>
      <c r="BF133" s="188"/>
      <c r="BG133" s="188"/>
      <c r="BH133" s="188"/>
      <c r="BI133" s="188"/>
      <c r="BJ133" s="188"/>
      <c r="BK133" s="188"/>
      <c r="BL133" s="188"/>
      <c r="BM133" s="188"/>
      <c r="BN133" s="211"/>
      <c r="BO133" s="211"/>
      <c r="BP133" s="211"/>
      <c r="BQ133" s="211"/>
      <c r="BR133" s="211"/>
      <c r="BS133" s="211"/>
      <c r="BT133" s="211"/>
      <c r="BU133" s="211"/>
      <c r="BV133" s="211"/>
      <c r="BW133" s="211"/>
      <c r="BX133" s="211"/>
      <c r="BY133" s="211"/>
      <c r="BZ133" s="211"/>
      <c r="CA133" s="211"/>
      <c r="CB133" s="211"/>
      <c r="CC133" s="211"/>
      <c r="CD133" s="211"/>
      <c r="CE133" s="211"/>
      <c r="CF133" s="211"/>
      <c r="CG133" s="211"/>
      <c r="CH133" s="211"/>
      <c r="CI133" s="211"/>
      <c r="CJ133" s="211"/>
      <c r="CK133" s="211"/>
      <c r="CL133" s="211"/>
      <c r="CM133" s="211"/>
      <c r="CN133" s="211"/>
      <c r="CO133" s="211"/>
      <c r="CP133" s="211"/>
      <c r="CQ133" s="211"/>
      <c r="CR133" s="211"/>
      <c r="CS133" s="211"/>
      <c r="CT133" s="211"/>
      <c r="CU133" s="211"/>
      <c r="CV133" s="211"/>
      <c r="CW133" s="211"/>
      <c r="CX133" s="211"/>
      <c r="CY133" s="211"/>
      <c r="CZ133" s="211"/>
      <c r="DA133" s="211"/>
      <c r="DB133" s="211"/>
      <c r="DC133" s="211"/>
      <c r="DD133" s="211"/>
      <c r="DE133" s="211"/>
      <c r="DF133" s="211"/>
      <c r="DG133" s="211"/>
      <c r="DH133" s="211"/>
      <c r="DI133" s="211"/>
      <c r="DJ133" s="211"/>
      <c r="DK133" s="211"/>
      <c r="DL133" s="211"/>
      <c r="DM133" s="211"/>
      <c r="DN133" s="211"/>
      <c r="DO133" s="211"/>
      <c r="DP133" s="188"/>
      <c r="DQ133" s="188"/>
      <c r="DR133" s="188"/>
      <c r="DS133" s="188"/>
      <c r="DT133" s="188"/>
      <c r="DU133" s="188"/>
      <c r="DV133" s="188"/>
      <c r="DW133" s="188"/>
      <c r="DX133" s="188"/>
      <c r="DY133" s="188"/>
      <c r="DZ133" s="188"/>
    </row>
    <row r="134" spans="1:131" ht="11.25" customHeight="1" x14ac:dyDescent="0.15">
      <c r="A134" s="213"/>
      <c r="B134" s="213"/>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188"/>
      <c r="AV134" s="188"/>
      <c r="AW134" s="188"/>
      <c r="AX134" s="188"/>
      <c r="AY134" s="188"/>
      <c r="AZ134" s="188"/>
      <c r="BA134" s="188"/>
      <c r="BB134" s="188"/>
      <c r="BC134" s="188"/>
      <c r="BD134" s="188"/>
      <c r="BE134" s="188"/>
      <c r="BF134" s="188"/>
      <c r="BG134" s="188"/>
      <c r="BH134" s="188"/>
      <c r="BI134" s="188"/>
      <c r="BJ134" s="188"/>
      <c r="BK134" s="188"/>
      <c r="BL134" s="188"/>
      <c r="BM134" s="188"/>
      <c r="BN134" s="211"/>
      <c r="BO134" s="211"/>
      <c r="BP134" s="211"/>
      <c r="BQ134" s="211"/>
      <c r="BR134" s="211"/>
      <c r="BS134" s="211"/>
      <c r="BT134" s="211"/>
      <c r="BU134" s="211"/>
      <c r="BV134" s="211"/>
      <c r="BW134" s="211"/>
      <c r="BX134" s="211"/>
      <c r="BY134" s="211"/>
      <c r="BZ134" s="211"/>
      <c r="CA134" s="211"/>
      <c r="CB134" s="211"/>
      <c r="CC134" s="211"/>
      <c r="CD134" s="211"/>
      <c r="CE134" s="211"/>
      <c r="CF134" s="211"/>
      <c r="CG134" s="211"/>
      <c r="CH134" s="211"/>
      <c r="CI134" s="211"/>
      <c r="CJ134" s="211"/>
      <c r="CK134" s="211"/>
      <c r="CL134" s="211"/>
      <c r="CM134" s="211"/>
      <c r="CN134" s="211"/>
      <c r="CO134" s="211"/>
      <c r="CP134" s="211"/>
      <c r="CQ134" s="211"/>
      <c r="CR134" s="211"/>
      <c r="CS134" s="211"/>
      <c r="CT134" s="211"/>
      <c r="CU134" s="211"/>
      <c r="CV134" s="211"/>
      <c r="CW134" s="211"/>
      <c r="CX134" s="211"/>
      <c r="CY134" s="211"/>
      <c r="CZ134" s="211"/>
      <c r="DA134" s="211"/>
      <c r="DB134" s="211"/>
      <c r="DC134" s="211"/>
      <c r="DD134" s="211"/>
      <c r="DE134" s="211"/>
      <c r="DF134" s="211"/>
      <c r="DG134" s="211"/>
      <c r="DH134" s="211"/>
      <c r="DI134" s="211"/>
      <c r="DJ134" s="211"/>
      <c r="DK134" s="211"/>
      <c r="DL134" s="211"/>
      <c r="DM134" s="211"/>
      <c r="DN134" s="211"/>
      <c r="DO134" s="211"/>
      <c r="DP134" s="188"/>
      <c r="DQ134" s="188"/>
      <c r="DR134" s="188"/>
      <c r="DS134" s="188"/>
      <c r="DT134" s="188"/>
      <c r="DU134" s="188"/>
      <c r="DV134" s="188"/>
      <c r="DW134" s="188"/>
      <c r="DX134" s="188"/>
      <c r="DY134" s="188"/>
      <c r="DZ134" s="188"/>
      <c r="EA134" s="184"/>
    </row>
    <row r="135" spans="1:131" ht="14.25" hidden="1" x14ac:dyDescent="0.15">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c r="CO135" s="213"/>
      <c r="CP135" s="213"/>
      <c r="CQ135" s="213"/>
      <c r="CR135" s="213"/>
      <c r="CS135" s="213"/>
      <c r="CT135" s="213"/>
      <c r="CU135" s="213"/>
      <c r="CV135" s="213"/>
      <c r="CW135" s="213"/>
      <c r="CX135" s="213"/>
      <c r="CY135" s="213"/>
      <c r="CZ135" s="213"/>
      <c r="DA135" s="213"/>
      <c r="DB135" s="213"/>
      <c r="DC135" s="213"/>
      <c r="DD135" s="213"/>
      <c r="DE135" s="213"/>
      <c r="DF135" s="213"/>
      <c r="DG135" s="213"/>
      <c r="DH135" s="213"/>
      <c r="DI135" s="213"/>
      <c r="DJ135" s="213"/>
      <c r="DK135" s="213"/>
      <c r="DL135" s="213"/>
      <c r="DM135" s="213"/>
      <c r="DN135" s="213"/>
      <c r="DO135" s="213"/>
      <c r="DP135" s="213"/>
      <c r="DQ135" s="213"/>
      <c r="DR135" s="213"/>
      <c r="DS135" s="213"/>
      <c r="DT135" s="213"/>
      <c r="DU135" s="213"/>
      <c r="DV135" s="213"/>
      <c r="DW135" s="213"/>
      <c r="DX135" s="213"/>
      <c r="DY135" s="213"/>
      <c r="DZ135" s="213"/>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215" customWidth="1"/>
    <col min="37" max="16384" width="9" style="214" hidden="1"/>
  </cols>
  <sheetData>
    <row r="1" spans="2:36" x14ac:dyDescent="0.15">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14"/>
    </row>
    <row r="17" spans="34:36" x14ac:dyDescent="0.15">
      <c r="AJ17" s="214"/>
    </row>
    <row r="18" spans="34:36" x14ac:dyDescent="0.15"/>
    <row r="19" spans="34:36" x14ac:dyDescent="0.15"/>
    <row r="20" spans="34:36" x14ac:dyDescent="0.15">
      <c r="AI20" s="214"/>
      <c r="AJ20" s="214"/>
    </row>
    <row r="21" spans="34:36" x14ac:dyDescent="0.15">
      <c r="AJ21" s="214"/>
    </row>
    <row r="22" spans="34:36" x14ac:dyDescent="0.15"/>
    <row r="23" spans="34:36" x14ac:dyDescent="0.15">
      <c r="AI23" s="214"/>
      <c r="AJ23" s="214"/>
    </row>
    <row r="24" spans="34:36" x14ac:dyDescent="0.15">
      <c r="AJ24" s="214"/>
    </row>
    <row r="25" spans="34:36" x14ac:dyDescent="0.15">
      <c r="AJ25" s="214"/>
    </row>
    <row r="26" spans="34:36" x14ac:dyDescent="0.15">
      <c r="AI26" s="214"/>
      <c r="AJ26" s="214"/>
    </row>
    <row r="27" spans="34:36" x14ac:dyDescent="0.15"/>
    <row r="28" spans="34:36" x14ac:dyDescent="0.15">
      <c r="AI28" s="214"/>
      <c r="AJ28" s="214"/>
    </row>
    <row r="29" spans="34:36" x14ac:dyDescent="0.15">
      <c r="AJ29" s="214"/>
    </row>
    <row r="30" spans="34:36" x14ac:dyDescent="0.15"/>
    <row r="31" spans="34:36" x14ac:dyDescent="0.15">
      <c r="AH31" s="214"/>
      <c r="AI31" s="214"/>
      <c r="AJ31" s="214"/>
    </row>
    <row r="32" spans="34:36" x14ac:dyDescent="0.15"/>
    <row r="33" spans="28:36" x14ac:dyDescent="0.15">
      <c r="AI33" s="214"/>
      <c r="AJ33" s="214"/>
    </row>
    <row r="34" spans="28:36" x14ac:dyDescent="0.15">
      <c r="AF34" s="214"/>
    </row>
    <row r="35" spans="28:36" x14ac:dyDescent="0.15">
      <c r="AB35" s="214"/>
      <c r="AC35" s="214"/>
      <c r="AD35" s="214"/>
      <c r="AF35" s="214"/>
      <c r="AG35" s="214"/>
      <c r="AH35" s="214"/>
      <c r="AI35" s="214"/>
      <c r="AJ35" s="214"/>
    </row>
    <row r="36" spans="28:36" x14ac:dyDescent="0.15"/>
    <row r="37" spans="28:36" x14ac:dyDescent="0.15">
      <c r="AE37" s="214"/>
      <c r="AJ37" s="214"/>
    </row>
    <row r="38" spans="28:36" x14ac:dyDescent="0.15">
      <c r="AB38" s="214"/>
      <c r="AC38" s="214"/>
      <c r="AD38" s="214"/>
      <c r="AE38" s="214"/>
      <c r="AG38" s="214"/>
      <c r="AH38" s="214"/>
      <c r="AI38" s="214"/>
      <c r="AJ38" s="214"/>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14"/>
      <c r="AH49" s="214"/>
      <c r="AI49" s="214"/>
      <c r="AJ49" s="214"/>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14"/>
      <c r="AA63" s="214"/>
    </row>
    <row r="64" spans="22:36" x14ac:dyDescent="0.15">
      <c r="V64" s="214"/>
    </row>
    <row r="65" spans="15:36" x14ac:dyDescent="0.15">
      <c r="X65" s="214"/>
      <c r="Z65" s="214"/>
      <c r="AC65" s="214"/>
    </row>
    <row r="66" spans="15:36" x14ac:dyDescent="0.15">
      <c r="Q66" s="214"/>
      <c r="S66" s="214"/>
      <c r="U66" s="214"/>
      <c r="AF66" s="214"/>
    </row>
    <row r="67" spans="15:36" x14ac:dyDescent="0.15">
      <c r="O67" s="214"/>
      <c r="P67" s="214"/>
      <c r="R67" s="214"/>
      <c r="T67" s="214"/>
      <c r="Y67" s="214"/>
      <c r="AB67" s="214"/>
      <c r="AD67" s="214"/>
      <c r="AE67" s="214"/>
      <c r="AG67" s="214"/>
      <c r="AH67" s="214"/>
      <c r="AI67" s="214"/>
      <c r="AJ67" s="214"/>
    </row>
    <row r="68" spans="15:36" x14ac:dyDescent="0.15"/>
    <row r="69" spans="15:36" x14ac:dyDescent="0.15"/>
    <row r="70" spans="15:36" x14ac:dyDescent="0.15"/>
    <row r="71" spans="15:36" x14ac:dyDescent="0.15"/>
    <row r="72" spans="15:36" x14ac:dyDescent="0.15">
      <c r="AJ72" s="214"/>
    </row>
    <row r="73" spans="15:36" x14ac:dyDescent="0.15">
      <c r="AJ73" s="214"/>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14"/>
    </row>
    <row r="97" spans="24:36" x14ac:dyDescent="0.15">
      <c r="AA97" s="214"/>
    </row>
    <row r="98" spans="24:36" hidden="1" x14ac:dyDescent="0.15">
      <c r="AA98" s="214"/>
    </row>
    <row r="99" spans="24:36" hidden="1" x14ac:dyDescent="0.15">
      <c r="AA99" s="214"/>
    </row>
    <row r="100" spans="24:36" hidden="1" x14ac:dyDescent="0.15"/>
    <row r="101" spans="24:36" ht="12" hidden="1" customHeight="1" x14ac:dyDescent="0.15">
      <c r="X101" s="214"/>
      <c r="Y101" s="214"/>
      <c r="Z101" s="214"/>
      <c r="AC101" s="214"/>
    </row>
    <row r="102" spans="24:36" ht="1.5" hidden="1" customHeight="1" x14ac:dyDescent="0.15">
      <c r="AC102" s="214"/>
      <c r="AF102" s="214"/>
    </row>
    <row r="103" spans="24:36" hidden="1" x14ac:dyDescent="0.15">
      <c r="AB103" s="214"/>
      <c r="AD103" s="214"/>
      <c r="AE103" s="214"/>
      <c r="AF103" s="214"/>
      <c r="AG103" s="214"/>
      <c r="AH103" s="214"/>
      <c r="AI103" s="214"/>
      <c r="AJ103" s="214"/>
    </row>
    <row r="104" spans="24:36" hidden="1" x14ac:dyDescent="0.15">
      <c r="AD104" s="214"/>
      <c r="AE104" s="214"/>
      <c r="AG104" s="214"/>
      <c r="AH104" s="214"/>
      <c r="AI104" s="214"/>
      <c r="AJ104" s="214"/>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80" zoomScaleNormal="80" zoomScaleSheetLayoutView="55" workbookViewId="0"/>
  </sheetViews>
  <sheetFormatPr defaultColWidth="0" defaultRowHeight="13.5" customHeight="1" zeroHeight="1" x14ac:dyDescent="0.15"/>
  <cols>
    <col min="1" max="1" width="9.125" style="215" customWidth="1"/>
    <col min="2" max="15" width="9" style="215" customWidth="1"/>
    <col min="16" max="16" width="9.125" style="215" bestFit="1" customWidth="1"/>
    <col min="17" max="34" width="9" style="215" customWidth="1"/>
    <col min="35" max="16384" width="9" style="214" hidden="1"/>
  </cols>
  <sheetData>
    <row r="1" spans="2:34" x14ac:dyDescent="0.15">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row>
    <row r="2" spans="2:34" x14ac:dyDescent="0.15"/>
    <row r="3" spans="2:34" x14ac:dyDescent="0.15"/>
    <row r="4" spans="2:34" x14ac:dyDescent="0.15">
      <c r="R4" s="214"/>
      <c r="S4" s="214"/>
      <c r="T4" s="214"/>
      <c r="U4" s="214"/>
      <c r="V4" s="214"/>
      <c r="W4" s="214"/>
      <c r="X4" s="214"/>
      <c r="Y4" s="214"/>
      <c r="Z4" s="214"/>
      <c r="AA4" s="214"/>
      <c r="AB4" s="214"/>
      <c r="AC4" s="214"/>
      <c r="AD4" s="214"/>
      <c r="AE4" s="214"/>
      <c r="AF4" s="214"/>
      <c r="AG4" s="214"/>
      <c r="AH4" s="214"/>
    </row>
    <row r="5" spans="2:34" x14ac:dyDescent="0.15">
      <c r="R5" s="214"/>
      <c r="S5" s="214"/>
      <c r="T5" s="214"/>
      <c r="U5" s="214"/>
      <c r="V5" s="214"/>
      <c r="W5" s="214"/>
      <c r="X5" s="214"/>
      <c r="Y5" s="214"/>
      <c r="Z5" s="214"/>
      <c r="AA5" s="214"/>
      <c r="AB5" s="214"/>
      <c r="AC5" s="214"/>
      <c r="AD5" s="214"/>
      <c r="AE5" s="214"/>
      <c r="AF5" s="214"/>
      <c r="AG5" s="214"/>
      <c r="AH5" s="214"/>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14"/>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4"/>
      <c r="AG18" s="214"/>
      <c r="AH18" s="214"/>
    </row>
    <row r="19" spans="9:34" x14ac:dyDescent="0.15"/>
    <row r="20" spans="9:34" x14ac:dyDescent="0.15"/>
    <row r="21" spans="9:34" x14ac:dyDescent="0.15">
      <c r="AH21" s="214"/>
    </row>
    <row r="22" spans="9:34" x14ac:dyDescent="0.15">
      <c r="AE22" s="214"/>
      <c r="AF22" s="214"/>
      <c r="AG22" s="214"/>
      <c r="AH22" s="214"/>
    </row>
    <row r="23" spans="9:34" x14ac:dyDescent="0.15">
      <c r="U23" s="214"/>
      <c r="V23" s="214"/>
      <c r="W23" s="214"/>
      <c r="X23" s="214"/>
      <c r="Y23" s="214"/>
      <c r="Z23" s="214"/>
      <c r="AA23" s="214"/>
      <c r="AB23" s="214"/>
      <c r="AC23" s="214"/>
      <c r="AD23" s="214"/>
      <c r="AE23" s="214"/>
      <c r="AF23" s="214"/>
      <c r="AG23" s="214"/>
      <c r="AH23" s="214"/>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14"/>
      <c r="W35" s="214"/>
      <c r="X35" s="214"/>
      <c r="Y35" s="214"/>
      <c r="Z35" s="214"/>
      <c r="AA35" s="214"/>
      <c r="AB35" s="214"/>
      <c r="AC35" s="214"/>
      <c r="AD35" s="214"/>
      <c r="AE35" s="214"/>
      <c r="AF35" s="214"/>
      <c r="AG35" s="214"/>
      <c r="AH35" s="214"/>
    </row>
    <row r="36" spans="15:34" x14ac:dyDescent="0.15"/>
    <row r="37" spans="15:34" x14ac:dyDescent="0.15">
      <c r="AH37" s="214"/>
    </row>
    <row r="38" spans="15:34" x14ac:dyDescent="0.15">
      <c r="AE38" s="214"/>
      <c r="AF38" s="214"/>
      <c r="AG38" s="214"/>
      <c r="AH38" s="214"/>
    </row>
    <row r="39" spans="15:34" x14ac:dyDescent="0.15"/>
    <row r="40" spans="15:34" x14ac:dyDescent="0.15"/>
    <row r="41" spans="15:34" x14ac:dyDescent="0.15"/>
    <row r="42" spans="15:34" x14ac:dyDescent="0.15"/>
    <row r="43" spans="15:34" x14ac:dyDescent="0.15">
      <c r="O43" s="214"/>
      <c r="P43" s="214"/>
      <c r="Q43" s="214"/>
      <c r="R43" s="214"/>
      <c r="S43" s="214"/>
      <c r="T43" s="214"/>
      <c r="U43" s="214"/>
      <c r="V43" s="214"/>
      <c r="W43" s="214"/>
      <c r="X43" s="214"/>
      <c r="Y43" s="214"/>
      <c r="Z43" s="214"/>
      <c r="AA43" s="214"/>
      <c r="AB43" s="214"/>
      <c r="AC43" s="214"/>
      <c r="AD43" s="214"/>
      <c r="AE43" s="214"/>
      <c r="AF43" s="214"/>
      <c r="AG43" s="214"/>
      <c r="AH43" s="214"/>
    </row>
    <row r="44" spans="15:34" x14ac:dyDescent="0.15">
      <c r="AH44" s="214"/>
    </row>
    <row r="45" spans="15:34" x14ac:dyDescent="0.15"/>
    <row r="46" spans="15:34" x14ac:dyDescent="0.15">
      <c r="W46" s="214"/>
      <c r="X46" s="214"/>
      <c r="Y46" s="214"/>
      <c r="Z46" s="214"/>
      <c r="AA46" s="214"/>
      <c r="AB46" s="214"/>
      <c r="AC46" s="214"/>
      <c r="AD46" s="214"/>
      <c r="AE46" s="214"/>
      <c r="AF46" s="214"/>
      <c r="AG46" s="214"/>
      <c r="AH46" s="214"/>
    </row>
    <row r="47" spans="15:34" x14ac:dyDescent="0.15"/>
    <row r="48" spans="15:34" x14ac:dyDescent="0.15"/>
    <row r="49" spans="22:34" x14ac:dyDescent="0.15"/>
    <row r="50" spans="22:34" x14ac:dyDescent="0.15">
      <c r="V50" s="214"/>
      <c r="W50" s="214"/>
      <c r="X50" s="214"/>
      <c r="Y50" s="214"/>
      <c r="Z50" s="214"/>
      <c r="AA50" s="214"/>
      <c r="AB50" s="214"/>
      <c r="AC50" s="214"/>
      <c r="AD50" s="214"/>
      <c r="AE50" s="214"/>
      <c r="AF50" s="214"/>
      <c r="AG50" s="214"/>
      <c r="AH50" s="214"/>
    </row>
    <row r="51" spans="22:34" x14ac:dyDescent="0.15"/>
    <row r="52" spans="22:34" x14ac:dyDescent="0.15"/>
    <row r="53" spans="22:34" x14ac:dyDescent="0.15">
      <c r="AH53" s="214"/>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14"/>
      <c r="Z67" s="214"/>
      <c r="AA67" s="214"/>
      <c r="AB67" s="214"/>
      <c r="AC67" s="214"/>
      <c r="AD67" s="214"/>
      <c r="AE67" s="214"/>
      <c r="AF67" s="214"/>
      <c r="AG67" s="214"/>
      <c r="AH67" s="214"/>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zoomScale="80" zoomScaleSheetLayoutView="80" workbookViewId="0"/>
  </sheetViews>
  <sheetFormatPr defaultColWidth="0" defaultRowHeight="13.5" customHeight="1" zeroHeight="1" x14ac:dyDescent="0.15"/>
  <cols>
    <col min="1" max="6" width="14.875" style="216" customWidth="1"/>
    <col min="7" max="8" width="15.875" style="216" customWidth="1"/>
    <col min="9" max="14" width="16.125" style="216" customWidth="1"/>
    <col min="15" max="15" width="6.125" style="222" customWidth="1"/>
    <col min="16" max="16" width="3" style="220" customWidth="1"/>
    <col min="17" max="17" width="19.125" style="216" hidden="1" customWidth="1"/>
    <col min="18" max="22" width="12.625" style="216" hidden="1" customWidth="1"/>
    <col min="23" max="16384" width="8.625" style="216" hidden="1"/>
  </cols>
  <sheetData>
    <row r="1" spans="1:16" x14ac:dyDescent="0.15">
      <c r="O1" s="216"/>
      <c r="P1" s="216"/>
    </row>
    <row r="2" spans="1:16" x14ac:dyDescent="0.15">
      <c r="O2" s="216"/>
      <c r="P2" s="216"/>
    </row>
    <row r="3" spans="1:16" x14ac:dyDescent="0.15">
      <c r="O3" s="216"/>
      <c r="P3" s="216"/>
    </row>
    <row r="4" spans="1:16" x14ac:dyDescent="0.15">
      <c r="O4" s="216"/>
      <c r="P4" s="216"/>
    </row>
    <row r="5" spans="1:16" ht="17.25" x14ac:dyDescent="0.15">
      <c r="A5" s="217" t="s">
        <v>469</v>
      </c>
      <c r="B5" s="218"/>
      <c r="C5" s="218"/>
      <c r="D5" s="218"/>
      <c r="E5" s="218"/>
      <c r="F5" s="218"/>
      <c r="G5" s="218"/>
      <c r="H5" s="218"/>
      <c r="I5" s="218"/>
      <c r="J5" s="218"/>
      <c r="K5" s="218"/>
      <c r="L5" s="218"/>
      <c r="M5" s="218"/>
      <c r="N5" s="218"/>
      <c r="O5" s="219"/>
    </row>
    <row r="6" spans="1:16" x14ac:dyDescent="0.15">
      <c r="A6" s="220"/>
      <c r="G6" s="221" t="s">
        <v>470</v>
      </c>
      <c r="H6" s="221"/>
      <c r="I6" s="221"/>
      <c r="J6" s="221"/>
    </row>
    <row r="7" spans="1:16" x14ac:dyDescent="0.15">
      <c r="A7" s="220"/>
      <c r="G7" s="223"/>
      <c r="H7" s="224"/>
      <c r="I7" s="224"/>
      <c r="J7" s="225"/>
      <c r="K7" s="1064" t="s">
        <v>471</v>
      </c>
      <c r="L7" s="226"/>
      <c r="M7" s="227" t="s">
        <v>472</v>
      </c>
      <c r="N7" s="228"/>
    </row>
    <row r="8" spans="1:16" x14ac:dyDescent="0.15">
      <c r="A8" s="220"/>
      <c r="G8" s="229"/>
      <c r="H8" s="230"/>
      <c r="I8" s="230"/>
      <c r="J8" s="231"/>
      <c r="K8" s="1065"/>
      <c r="L8" s="232" t="s">
        <v>473</v>
      </c>
      <c r="M8" s="233" t="s">
        <v>474</v>
      </c>
      <c r="N8" s="234" t="s">
        <v>475</v>
      </c>
    </row>
    <row r="9" spans="1:16" x14ac:dyDescent="0.15">
      <c r="A9" s="220"/>
      <c r="G9" s="1066" t="s">
        <v>476</v>
      </c>
      <c r="H9" s="1067"/>
      <c r="I9" s="1067"/>
      <c r="J9" s="1068"/>
      <c r="K9" s="235">
        <v>5475138</v>
      </c>
      <c r="L9" s="236">
        <v>81394</v>
      </c>
      <c r="M9" s="237">
        <v>72433</v>
      </c>
      <c r="N9" s="238">
        <v>12.4</v>
      </c>
    </row>
    <row r="10" spans="1:16" x14ac:dyDescent="0.15">
      <c r="A10" s="220"/>
      <c r="G10" s="1066" t="s">
        <v>477</v>
      </c>
      <c r="H10" s="1067"/>
      <c r="I10" s="1067"/>
      <c r="J10" s="1068"/>
      <c r="K10" s="239">
        <v>338856</v>
      </c>
      <c r="L10" s="240">
        <v>5037</v>
      </c>
      <c r="M10" s="241">
        <v>5807</v>
      </c>
      <c r="N10" s="242">
        <v>-13.3</v>
      </c>
    </row>
    <row r="11" spans="1:16" ht="13.5" customHeight="1" x14ac:dyDescent="0.15">
      <c r="A11" s="220"/>
      <c r="G11" s="1066" t="s">
        <v>478</v>
      </c>
      <c r="H11" s="1067"/>
      <c r="I11" s="1067"/>
      <c r="J11" s="1068"/>
      <c r="K11" s="239">
        <v>124240</v>
      </c>
      <c r="L11" s="240">
        <v>1847</v>
      </c>
      <c r="M11" s="241">
        <v>5465</v>
      </c>
      <c r="N11" s="242">
        <v>-66.2</v>
      </c>
    </row>
    <row r="12" spans="1:16" ht="13.5" customHeight="1" x14ac:dyDescent="0.15">
      <c r="A12" s="220"/>
      <c r="G12" s="1066" t="s">
        <v>479</v>
      </c>
      <c r="H12" s="1067"/>
      <c r="I12" s="1067"/>
      <c r="J12" s="1068"/>
      <c r="K12" s="239" t="s">
        <v>480</v>
      </c>
      <c r="L12" s="240" t="s">
        <v>480</v>
      </c>
      <c r="M12" s="241">
        <v>1191</v>
      </c>
      <c r="N12" s="242" t="s">
        <v>480</v>
      </c>
    </row>
    <row r="13" spans="1:16" ht="13.5" customHeight="1" x14ac:dyDescent="0.15">
      <c r="A13" s="220"/>
      <c r="G13" s="1066" t="s">
        <v>481</v>
      </c>
      <c r="H13" s="1067"/>
      <c r="I13" s="1067"/>
      <c r="J13" s="1068"/>
      <c r="K13" s="239" t="s">
        <v>480</v>
      </c>
      <c r="L13" s="240" t="s">
        <v>480</v>
      </c>
      <c r="M13" s="241">
        <v>3</v>
      </c>
      <c r="N13" s="242" t="s">
        <v>480</v>
      </c>
    </row>
    <row r="14" spans="1:16" ht="13.5" customHeight="1" x14ac:dyDescent="0.15">
      <c r="A14" s="220"/>
      <c r="G14" s="1066" t="s">
        <v>482</v>
      </c>
      <c r="H14" s="1067"/>
      <c r="I14" s="1067"/>
      <c r="J14" s="1068"/>
      <c r="K14" s="239">
        <v>280474</v>
      </c>
      <c r="L14" s="240">
        <v>4170</v>
      </c>
      <c r="M14" s="241">
        <v>3078</v>
      </c>
      <c r="N14" s="242">
        <v>35.5</v>
      </c>
    </row>
    <row r="15" spans="1:16" ht="13.5" customHeight="1" x14ac:dyDescent="0.15">
      <c r="A15" s="220"/>
      <c r="G15" s="1066" t="s">
        <v>483</v>
      </c>
      <c r="H15" s="1067"/>
      <c r="I15" s="1067"/>
      <c r="J15" s="1068"/>
      <c r="K15" s="239">
        <v>67704</v>
      </c>
      <c r="L15" s="240">
        <v>1006</v>
      </c>
      <c r="M15" s="241">
        <v>1624</v>
      </c>
      <c r="N15" s="242">
        <v>-38.1</v>
      </c>
    </row>
    <row r="16" spans="1:16" x14ac:dyDescent="0.15">
      <c r="A16" s="220"/>
      <c r="G16" s="1069" t="s">
        <v>484</v>
      </c>
      <c r="H16" s="1070"/>
      <c r="I16" s="1070"/>
      <c r="J16" s="1071"/>
      <c r="K16" s="240">
        <v>-599386</v>
      </c>
      <c r="L16" s="240">
        <v>-8911</v>
      </c>
      <c r="M16" s="241">
        <v>-7680</v>
      </c>
      <c r="N16" s="242">
        <v>16</v>
      </c>
    </row>
    <row r="17" spans="1:16" x14ac:dyDescent="0.15">
      <c r="A17" s="220"/>
      <c r="G17" s="1069" t="s">
        <v>170</v>
      </c>
      <c r="H17" s="1070"/>
      <c r="I17" s="1070"/>
      <c r="J17" s="1071"/>
      <c r="K17" s="240">
        <v>5687026</v>
      </c>
      <c r="L17" s="240">
        <v>84544</v>
      </c>
      <c r="M17" s="241">
        <v>81920</v>
      </c>
      <c r="N17" s="242">
        <v>3.2</v>
      </c>
    </row>
    <row r="18" spans="1:16" x14ac:dyDescent="0.15">
      <c r="A18" s="220"/>
      <c r="M18" s="243"/>
      <c r="N18" s="243"/>
    </row>
    <row r="19" spans="1:16" x14ac:dyDescent="0.15">
      <c r="A19" s="220"/>
      <c r="G19" s="216" t="s">
        <v>485</v>
      </c>
    </row>
    <row r="20" spans="1:16" x14ac:dyDescent="0.15">
      <c r="A20" s="220"/>
      <c r="G20" s="244"/>
      <c r="H20" s="245"/>
      <c r="I20" s="245"/>
      <c r="J20" s="246"/>
      <c r="K20" s="247" t="s">
        <v>486</v>
      </c>
      <c r="L20" s="248" t="s">
        <v>487</v>
      </c>
      <c r="M20" s="249" t="s">
        <v>488</v>
      </c>
      <c r="N20" s="250"/>
    </row>
    <row r="21" spans="1:16" s="221" customFormat="1" x14ac:dyDescent="0.15">
      <c r="A21" s="251"/>
      <c r="G21" s="1061" t="s">
        <v>489</v>
      </c>
      <c r="H21" s="1062"/>
      <c r="I21" s="1062"/>
      <c r="J21" s="1063"/>
      <c r="K21" s="252">
        <v>9.1</v>
      </c>
      <c r="L21" s="253">
        <v>8.2100000000000009</v>
      </c>
      <c r="M21" s="254">
        <v>0.89</v>
      </c>
      <c r="O21" s="255"/>
      <c r="P21" s="251"/>
    </row>
    <row r="22" spans="1:16" s="221" customFormat="1" x14ac:dyDescent="0.15">
      <c r="A22" s="251"/>
      <c r="G22" s="1061" t="s">
        <v>490</v>
      </c>
      <c r="H22" s="1062"/>
      <c r="I22" s="1062"/>
      <c r="J22" s="1063"/>
      <c r="K22" s="256">
        <v>97.8</v>
      </c>
      <c r="L22" s="257">
        <v>98.1</v>
      </c>
      <c r="M22" s="258">
        <v>-0.3</v>
      </c>
      <c r="N22" s="243"/>
      <c r="O22" s="255"/>
      <c r="P22" s="251"/>
    </row>
    <row r="23" spans="1:16" s="221" customFormat="1" x14ac:dyDescent="0.15">
      <c r="A23" s="251"/>
      <c r="L23" s="243"/>
      <c r="M23" s="243"/>
      <c r="N23" s="243"/>
      <c r="O23" s="255"/>
      <c r="P23" s="251"/>
    </row>
    <row r="24" spans="1:16" s="221" customFormat="1" x14ac:dyDescent="0.15">
      <c r="A24" s="251"/>
      <c r="L24" s="243"/>
      <c r="M24" s="243"/>
      <c r="N24" s="243"/>
      <c r="O24" s="255"/>
      <c r="P24" s="251"/>
    </row>
    <row r="25" spans="1:16" s="221" customFormat="1" x14ac:dyDescent="0.15">
      <c r="A25" s="259"/>
      <c r="B25" s="260"/>
      <c r="C25" s="260"/>
      <c r="D25" s="260"/>
      <c r="E25" s="260"/>
      <c r="F25" s="260"/>
      <c r="G25" s="260"/>
      <c r="H25" s="260"/>
      <c r="I25" s="260"/>
      <c r="J25" s="260"/>
      <c r="K25" s="260"/>
      <c r="L25" s="261"/>
      <c r="M25" s="261"/>
      <c r="N25" s="261"/>
      <c r="O25" s="262"/>
      <c r="P25" s="251"/>
    </row>
    <row r="26" spans="1:16" s="221" customFormat="1" x14ac:dyDescent="0.15">
      <c r="A26" s="221" t="s">
        <v>491</v>
      </c>
      <c r="L26" s="243"/>
      <c r="M26" s="243"/>
      <c r="N26" s="243"/>
    </row>
    <row r="27" spans="1:16" x14ac:dyDescent="0.15">
      <c r="O27" s="216"/>
      <c r="P27" s="216"/>
    </row>
    <row r="28" spans="1:16" ht="17.25" x14ac:dyDescent="0.15">
      <c r="A28" s="217" t="s">
        <v>492</v>
      </c>
      <c r="B28" s="218"/>
      <c r="C28" s="218"/>
      <c r="D28" s="218"/>
      <c r="E28" s="218"/>
      <c r="F28" s="218"/>
      <c r="G28" s="218"/>
      <c r="H28" s="218"/>
      <c r="I28" s="218"/>
      <c r="J28" s="218"/>
      <c r="K28" s="218"/>
      <c r="L28" s="218"/>
      <c r="M28" s="218"/>
      <c r="N28" s="218"/>
      <c r="O28" s="263"/>
    </row>
    <row r="29" spans="1:16" x14ac:dyDescent="0.15">
      <c r="A29" s="220"/>
      <c r="G29" s="221" t="s">
        <v>493</v>
      </c>
      <c r="H29" s="221"/>
      <c r="I29" s="221"/>
      <c r="J29" s="221"/>
      <c r="O29" s="264"/>
    </row>
    <row r="30" spans="1:16" x14ac:dyDescent="0.15">
      <c r="A30" s="220"/>
      <c r="G30" s="223"/>
      <c r="H30" s="224"/>
      <c r="I30" s="224"/>
      <c r="J30" s="225"/>
      <c r="K30" s="1064" t="s">
        <v>471</v>
      </c>
      <c r="L30" s="226"/>
      <c r="M30" s="227" t="s">
        <v>472</v>
      </c>
      <c r="N30" s="228"/>
    </row>
    <row r="31" spans="1:16" x14ac:dyDescent="0.15">
      <c r="A31" s="220"/>
      <c r="G31" s="229"/>
      <c r="H31" s="230"/>
      <c r="I31" s="230"/>
      <c r="J31" s="231"/>
      <c r="K31" s="1065"/>
      <c r="L31" s="232" t="s">
        <v>473</v>
      </c>
      <c r="M31" s="233" t="s">
        <v>474</v>
      </c>
      <c r="N31" s="234" t="s">
        <v>475</v>
      </c>
    </row>
    <row r="32" spans="1:16" ht="27" customHeight="1" x14ac:dyDescent="0.15">
      <c r="A32" s="220"/>
      <c r="G32" s="1077" t="s">
        <v>494</v>
      </c>
      <c r="H32" s="1078"/>
      <c r="I32" s="1078"/>
      <c r="J32" s="1079"/>
      <c r="K32" s="265">
        <v>5121989</v>
      </c>
      <c r="L32" s="265">
        <v>76144</v>
      </c>
      <c r="M32" s="266">
        <v>53781</v>
      </c>
      <c r="N32" s="267">
        <v>41.6</v>
      </c>
    </row>
    <row r="33" spans="1:16" ht="13.5" customHeight="1" x14ac:dyDescent="0.15">
      <c r="A33" s="220"/>
      <c r="G33" s="1077" t="s">
        <v>495</v>
      </c>
      <c r="H33" s="1078"/>
      <c r="I33" s="1078"/>
      <c r="J33" s="1079"/>
      <c r="K33" s="265" t="s">
        <v>480</v>
      </c>
      <c r="L33" s="265" t="s">
        <v>480</v>
      </c>
      <c r="M33" s="266" t="s">
        <v>480</v>
      </c>
      <c r="N33" s="267" t="s">
        <v>480</v>
      </c>
    </row>
    <row r="34" spans="1:16" ht="27" customHeight="1" x14ac:dyDescent="0.15">
      <c r="A34" s="220"/>
      <c r="G34" s="1077" t="s">
        <v>496</v>
      </c>
      <c r="H34" s="1078"/>
      <c r="I34" s="1078"/>
      <c r="J34" s="1079"/>
      <c r="K34" s="265" t="s">
        <v>480</v>
      </c>
      <c r="L34" s="265" t="s">
        <v>480</v>
      </c>
      <c r="M34" s="266">
        <v>41</v>
      </c>
      <c r="N34" s="267" t="s">
        <v>480</v>
      </c>
    </row>
    <row r="35" spans="1:16" ht="27" customHeight="1" x14ac:dyDescent="0.15">
      <c r="A35" s="220"/>
      <c r="G35" s="1077" t="s">
        <v>497</v>
      </c>
      <c r="H35" s="1078"/>
      <c r="I35" s="1078"/>
      <c r="J35" s="1079"/>
      <c r="K35" s="265">
        <v>304445</v>
      </c>
      <c r="L35" s="265">
        <v>4526</v>
      </c>
      <c r="M35" s="266">
        <v>14373</v>
      </c>
      <c r="N35" s="267">
        <v>-68.5</v>
      </c>
    </row>
    <row r="36" spans="1:16" ht="27" customHeight="1" x14ac:dyDescent="0.15">
      <c r="A36" s="220"/>
      <c r="G36" s="1077" t="s">
        <v>498</v>
      </c>
      <c r="H36" s="1078"/>
      <c r="I36" s="1078"/>
      <c r="J36" s="1079"/>
      <c r="K36" s="265">
        <v>53264</v>
      </c>
      <c r="L36" s="265">
        <v>792</v>
      </c>
      <c r="M36" s="266">
        <v>1414</v>
      </c>
      <c r="N36" s="267">
        <v>-44</v>
      </c>
    </row>
    <row r="37" spans="1:16" ht="13.5" customHeight="1" x14ac:dyDescent="0.15">
      <c r="A37" s="220"/>
      <c r="G37" s="1077" t="s">
        <v>499</v>
      </c>
      <c r="H37" s="1078"/>
      <c r="I37" s="1078"/>
      <c r="J37" s="1079"/>
      <c r="K37" s="265">
        <v>29482</v>
      </c>
      <c r="L37" s="265">
        <v>438</v>
      </c>
      <c r="M37" s="266">
        <v>886</v>
      </c>
      <c r="N37" s="267">
        <v>-50.6</v>
      </c>
    </row>
    <row r="38" spans="1:16" ht="27" customHeight="1" x14ac:dyDescent="0.15">
      <c r="A38" s="220"/>
      <c r="G38" s="1080" t="s">
        <v>500</v>
      </c>
      <c r="H38" s="1081"/>
      <c r="I38" s="1081"/>
      <c r="J38" s="1082"/>
      <c r="K38" s="268" t="s">
        <v>480</v>
      </c>
      <c r="L38" s="268" t="s">
        <v>480</v>
      </c>
      <c r="M38" s="269">
        <v>2</v>
      </c>
      <c r="N38" s="270" t="s">
        <v>480</v>
      </c>
      <c r="O38" s="264"/>
    </row>
    <row r="39" spans="1:16" x14ac:dyDescent="0.15">
      <c r="A39" s="220"/>
      <c r="G39" s="1080" t="s">
        <v>501</v>
      </c>
      <c r="H39" s="1081"/>
      <c r="I39" s="1081"/>
      <c r="J39" s="1082"/>
      <c r="K39" s="271">
        <v>-1230350</v>
      </c>
      <c r="L39" s="271">
        <v>-18291</v>
      </c>
      <c r="M39" s="272">
        <v>-4261</v>
      </c>
      <c r="N39" s="273">
        <v>329.3</v>
      </c>
      <c r="O39" s="264"/>
    </row>
    <row r="40" spans="1:16" ht="27" customHeight="1" x14ac:dyDescent="0.15">
      <c r="A40" s="220"/>
      <c r="G40" s="1077" t="s">
        <v>502</v>
      </c>
      <c r="H40" s="1078"/>
      <c r="I40" s="1078"/>
      <c r="J40" s="1079"/>
      <c r="K40" s="271">
        <v>-2986934</v>
      </c>
      <c r="L40" s="271">
        <v>-44404</v>
      </c>
      <c r="M40" s="272">
        <v>-47768</v>
      </c>
      <c r="N40" s="273">
        <v>-7</v>
      </c>
      <c r="O40" s="264"/>
    </row>
    <row r="41" spans="1:16" x14ac:dyDescent="0.15">
      <c r="A41" s="220"/>
      <c r="G41" s="1083" t="s">
        <v>281</v>
      </c>
      <c r="H41" s="1084"/>
      <c r="I41" s="1084"/>
      <c r="J41" s="1085"/>
      <c r="K41" s="265">
        <v>1291896</v>
      </c>
      <c r="L41" s="271">
        <v>19205</v>
      </c>
      <c r="M41" s="272">
        <v>18468</v>
      </c>
      <c r="N41" s="273">
        <v>4</v>
      </c>
      <c r="O41" s="264"/>
    </row>
    <row r="42" spans="1:16" x14ac:dyDescent="0.15">
      <c r="A42" s="220"/>
      <c r="G42" s="274" t="s">
        <v>503</v>
      </c>
      <c r="M42" s="243"/>
      <c r="N42" s="243"/>
      <c r="O42" s="264"/>
    </row>
    <row r="43" spans="1:16" x14ac:dyDescent="0.15">
      <c r="A43" s="220"/>
      <c r="L43" s="275"/>
      <c r="M43" s="243"/>
      <c r="O43" s="264"/>
    </row>
    <row r="44" spans="1:16" x14ac:dyDescent="0.15">
      <c r="A44" s="220"/>
      <c r="M44" s="243"/>
    </row>
    <row r="45" spans="1:16" x14ac:dyDescent="0.15">
      <c r="A45" s="218"/>
      <c r="B45" s="218"/>
      <c r="C45" s="218"/>
      <c r="D45" s="218"/>
      <c r="E45" s="218"/>
      <c r="F45" s="218"/>
      <c r="G45" s="218"/>
      <c r="H45" s="218"/>
      <c r="I45" s="218"/>
      <c r="J45" s="218"/>
      <c r="K45" s="218"/>
      <c r="L45" s="218"/>
      <c r="M45" s="276"/>
      <c r="N45" s="218"/>
      <c r="O45" s="218"/>
      <c r="P45" s="216"/>
    </row>
    <row r="46" spans="1:16" x14ac:dyDescent="0.15">
      <c r="A46" s="277"/>
      <c r="B46" s="277"/>
      <c r="C46" s="277"/>
      <c r="D46" s="277"/>
      <c r="E46" s="277"/>
      <c r="F46" s="277"/>
      <c r="G46" s="277"/>
      <c r="H46" s="277"/>
      <c r="I46" s="277"/>
      <c r="J46" s="277"/>
      <c r="K46" s="277"/>
      <c r="L46" s="277"/>
      <c r="M46" s="277"/>
      <c r="N46" s="277"/>
      <c r="O46" s="277"/>
      <c r="P46" s="216"/>
    </row>
    <row r="47" spans="1:16" ht="17.25" customHeight="1" x14ac:dyDescent="0.15">
      <c r="A47" s="278" t="s">
        <v>504</v>
      </c>
    </row>
    <row r="48" spans="1:16" x14ac:dyDescent="0.15">
      <c r="A48" s="220"/>
      <c r="G48" s="279" t="s">
        <v>505</v>
      </c>
      <c r="H48" s="279"/>
      <c r="I48" s="279"/>
      <c r="J48" s="279"/>
      <c r="K48" s="279"/>
      <c r="L48" s="279"/>
      <c r="M48" s="280"/>
      <c r="N48" s="279"/>
    </row>
    <row r="49" spans="1:14" ht="13.5" customHeight="1" x14ac:dyDescent="0.15">
      <c r="A49" s="220"/>
      <c r="G49" s="281"/>
      <c r="H49" s="282"/>
      <c r="I49" s="1072" t="s">
        <v>471</v>
      </c>
      <c r="J49" s="1074" t="s">
        <v>506</v>
      </c>
      <c r="K49" s="1075"/>
      <c r="L49" s="1075"/>
      <c r="M49" s="1075"/>
      <c r="N49" s="1076"/>
    </row>
    <row r="50" spans="1:14" x14ac:dyDescent="0.15">
      <c r="A50" s="220"/>
      <c r="G50" s="283"/>
      <c r="H50" s="284"/>
      <c r="I50" s="1073"/>
      <c r="J50" s="285" t="s">
        <v>507</v>
      </c>
      <c r="K50" s="286" t="s">
        <v>508</v>
      </c>
      <c r="L50" s="287" t="s">
        <v>509</v>
      </c>
      <c r="M50" s="288" t="s">
        <v>510</v>
      </c>
      <c r="N50" s="289" t="s">
        <v>511</v>
      </c>
    </row>
    <row r="51" spans="1:14" x14ac:dyDescent="0.15">
      <c r="A51" s="220"/>
      <c r="G51" s="281" t="s">
        <v>512</v>
      </c>
      <c r="H51" s="282"/>
      <c r="I51" s="290">
        <v>3901591</v>
      </c>
      <c r="J51" s="291">
        <v>56771</v>
      </c>
      <c r="K51" s="292">
        <v>2.2000000000000002</v>
      </c>
      <c r="L51" s="293">
        <v>50880</v>
      </c>
      <c r="M51" s="294">
        <v>7</v>
      </c>
      <c r="N51" s="295">
        <v>-4.8</v>
      </c>
    </row>
    <row r="52" spans="1:14" x14ac:dyDescent="0.15">
      <c r="A52" s="220"/>
      <c r="G52" s="296"/>
      <c r="H52" s="297" t="s">
        <v>513</v>
      </c>
      <c r="I52" s="298">
        <v>1943549</v>
      </c>
      <c r="J52" s="299">
        <v>28280</v>
      </c>
      <c r="K52" s="300">
        <v>-5.4</v>
      </c>
      <c r="L52" s="301">
        <v>26879</v>
      </c>
      <c r="M52" s="302">
        <v>2.4</v>
      </c>
      <c r="N52" s="303">
        <v>-7.8</v>
      </c>
    </row>
    <row r="53" spans="1:14" x14ac:dyDescent="0.15">
      <c r="A53" s="220"/>
      <c r="G53" s="281" t="s">
        <v>514</v>
      </c>
      <c r="H53" s="282"/>
      <c r="I53" s="290">
        <v>3677787</v>
      </c>
      <c r="J53" s="291">
        <v>53664</v>
      </c>
      <c r="K53" s="292">
        <v>-5.5</v>
      </c>
      <c r="L53" s="293">
        <v>63956</v>
      </c>
      <c r="M53" s="294">
        <v>25.7</v>
      </c>
      <c r="N53" s="295">
        <v>-31.2</v>
      </c>
    </row>
    <row r="54" spans="1:14" x14ac:dyDescent="0.15">
      <c r="A54" s="220"/>
      <c r="G54" s="296"/>
      <c r="H54" s="297" t="s">
        <v>513</v>
      </c>
      <c r="I54" s="298">
        <v>2201113</v>
      </c>
      <c r="J54" s="299">
        <v>32117</v>
      </c>
      <c r="K54" s="300">
        <v>13.6</v>
      </c>
      <c r="L54" s="301">
        <v>29239</v>
      </c>
      <c r="M54" s="302">
        <v>8.8000000000000007</v>
      </c>
      <c r="N54" s="303">
        <v>4.8</v>
      </c>
    </row>
    <row r="55" spans="1:14" x14ac:dyDescent="0.15">
      <c r="A55" s="220"/>
      <c r="G55" s="281" t="s">
        <v>515</v>
      </c>
      <c r="H55" s="282"/>
      <c r="I55" s="290">
        <v>4436631</v>
      </c>
      <c r="J55" s="291">
        <v>65225</v>
      </c>
      <c r="K55" s="292">
        <v>21.5</v>
      </c>
      <c r="L55" s="293">
        <v>66255</v>
      </c>
      <c r="M55" s="294">
        <v>3.6</v>
      </c>
      <c r="N55" s="295">
        <v>17.899999999999999</v>
      </c>
    </row>
    <row r="56" spans="1:14" x14ac:dyDescent="0.15">
      <c r="A56" s="220"/>
      <c r="G56" s="296"/>
      <c r="H56" s="297" t="s">
        <v>513</v>
      </c>
      <c r="I56" s="298">
        <v>2433339</v>
      </c>
      <c r="J56" s="299">
        <v>35774</v>
      </c>
      <c r="K56" s="300">
        <v>11.4</v>
      </c>
      <c r="L56" s="301">
        <v>31822</v>
      </c>
      <c r="M56" s="302">
        <v>8.8000000000000007</v>
      </c>
      <c r="N56" s="303">
        <v>2.6</v>
      </c>
    </row>
    <row r="57" spans="1:14" x14ac:dyDescent="0.15">
      <c r="A57" s="220"/>
      <c r="G57" s="281" t="s">
        <v>516</v>
      </c>
      <c r="H57" s="282"/>
      <c r="I57" s="290">
        <v>4458672</v>
      </c>
      <c r="J57" s="291">
        <v>65959</v>
      </c>
      <c r="K57" s="292">
        <v>1.1000000000000001</v>
      </c>
      <c r="L57" s="293">
        <v>92247</v>
      </c>
      <c r="M57" s="294">
        <v>39.200000000000003</v>
      </c>
      <c r="N57" s="295">
        <v>-38.1</v>
      </c>
    </row>
    <row r="58" spans="1:14" x14ac:dyDescent="0.15">
      <c r="A58" s="220"/>
      <c r="G58" s="296"/>
      <c r="H58" s="297" t="s">
        <v>513</v>
      </c>
      <c r="I58" s="298">
        <v>2820139</v>
      </c>
      <c r="J58" s="299">
        <v>41719</v>
      </c>
      <c r="K58" s="300">
        <v>16.600000000000001</v>
      </c>
      <c r="L58" s="301">
        <v>37204</v>
      </c>
      <c r="M58" s="302">
        <v>16.899999999999999</v>
      </c>
      <c r="N58" s="303">
        <v>-0.3</v>
      </c>
    </row>
    <row r="59" spans="1:14" x14ac:dyDescent="0.15">
      <c r="A59" s="220"/>
      <c r="G59" s="281" t="s">
        <v>517</v>
      </c>
      <c r="H59" s="282"/>
      <c r="I59" s="290">
        <v>3196926</v>
      </c>
      <c r="J59" s="291">
        <v>47526</v>
      </c>
      <c r="K59" s="292">
        <v>-27.9</v>
      </c>
      <c r="L59" s="293">
        <v>67319</v>
      </c>
      <c r="M59" s="294">
        <v>-27</v>
      </c>
      <c r="N59" s="295">
        <v>-0.9</v>
      </c>
    </row>
    <row r="60" spans="1:14" x14ac:dyDescent="0.15">
      <c r="A60" s="220"/>
      <c r="G60" s="296"/>
      <c r="H60" s="297" t="s">
        <v>513</v>
      </c>
      <c r="I60" s="304">
        <v>2222572</v>
      </c>
      <c r="J60" s="299">
        <v>33041</v>
      </c>
      <c r="K60" s="300">
        <v>-20.8</v>
      </c>
      <c r="L60" s="301">
        <v>38101</v>
      </c>
      <c r="M60" s="302">
        <v>2.4</v>
      </c>
      <c r="N60" s="303">
        <v>-23.2</v>
      </c>
    </row>
    <row r="61" spans="1:14" x14ac:dyDescent="0.15">
      <c r="A61" s="220"/>
      <c r="G61" s="281" t="s">
        <v>518</v>
      </c>
      <c r="H61" s="305"/>
      <c r="I61" s="290">
        <v>3934321</v>
      </c>
      <c r="J61" s="291">
        <v>57829</v>
      </c>
      <c r="K61" s="292">
        <v>-1.7</v>
      </c>
      <c r="L61" s="293">
        <v>68131</v>
      </c>
      <c r="M61" s="306">
        <v>9.6999999999999993</v>
      </c>
      <c r="N61" s="295">
        <v>-11.4</v>
      </c>
    </row>
    <row r="62" spans="1:14" x14ac:dyDescent="0.15">
      <c r="A62" s="220"/>
      <c r="G62" s="296"/>
      <c r="H62" s="297" t="s">
        <v>513</v>
      </c>
      <c r="I62" s="298">
        <v>2324142</v>
      </c>
      <c r="J62" s="299">
        <v>34186</v>
      </c>
      <c r="K62" s="300">
        <v>3.1</v>
      </c>
      <c r="L62" s="301">
        <v>32649</v>
      </c>
      <c r="M62" s="302">
        <v>7.9</v>
      </c>
      <c r="N62" s="303">
        <v>-4.8</v>
      </c>
    </row>
    <row r="63" spans="1:14" x14ac:dyDescent="0.15">
      <c r="A63" s="220"/>
    </row>
    <row r="64" spans="1:14" x14ac:dyDescent="0.15">
      <c r="A64" s="220"/>
    </row>
    <row r="65" spans="1:16" x14ac:dyDescent="0.15">
      <c r="A65" s="220"/>
    </row>
    <row r="66" spans="1:16" x14ac:dyDescent="0.15">
      <c r="A66" s="307"/>
      <c r="B66" s="277"/>
      <c r="C66" s="277"/>
      <c r="D66" s="277"/>
      <c r="E66" s="277"/>
      <c r="F66" s="277"/>
      <c r="G66" s="277"/>
      <c r="H66" s="277"/>
      <c r="I66" s="277"/>
      <c r="J66" s="277"/>
      <c r="K66" s="277"/>
      <c r="L66" s="277"/>
      <c r="M66" s="277"/>
      <c r="N66" s="277"/>
      <c r="O66" s="308"/>
    </row>
    <row r="67" spans="1:16" ht="13.5" hidden="1" customHeight="1" x14ac:dyDescent="0.15">
      <c r="O67" s="216"/>
      <c r="P67" s="216"/>
    </row>
    <row r="68" spans="1:16" ht="13.5" hidden="1" customHeight="1" x14ac:dyDescent="0.15"/>
    <row r="69" spans="1:16" ht="13.5" hidden="1" customHeight="1" x14ac:dyDescent="0.15"/>
    <row r="70" spans="1:16" hidden="1" x14ac:dyDescent="0.15"/>
    <row r="71" spans="1:16" hidden="1" x14ac:dyDescent="0.15"/>
    <row r="72" spans="1:16" hidden="1" x14ac:dyDescent="0.15"/>
    <row r="73" spans="1:16" hidden="1" x14ac:dyDescent="0.15"/>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15" customWidth="1"/>
    <col min="2" max="16" width="9" style="215" customWidth="1"/>
    <col min="17" max="17" width="9.125" style="215" customWidth="1"/>
    <col min="18" max="18" width="9.125" style="215" bestFit="1" customWidth="1"/>
    <col min="19" max="34" width="9" style="215" customWidth="1"/>
    <col min="35" max="16384" width="9" style="214" hidden="1"/>
  </cols>
  <sheetData>
    <row r="1" spans="2:34" ht="13.5" customHeight="1" x14ac:dyDescent="0.15">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row>
    <row r="2" spans="2:34" x14ac:dyDescent="0.15">
      <c r="B2" s="214"/>
      <c r="T2" s="214"/>
    </row>
    <row r="3" spans="2:34" x14ac:dyDescent="0.15">
      <c r="C3" s="214"/>
      <c r="D3" s="214"/>
      <c r="E3" s="214"/>
      <c r="F3" s="214"/>
      <c r="G3" s="214"/>
      <c r="H3" s="214"/>
      <c r="I3" s="214"/>
      <c r="J3" s="214"/>
      <c r="K3" s="214"/>
      <c r="L3" s="214"/>
      <c r="M3" s="214"/>
      <c r="N3" s="214"/>
      <c r="O3" s="214"/>
      <c r="P3" s="214"/>
      <c r="Q3" s="214"/>
      <c r="R3" s="214"/>
      <c r="S3" s="214"/>
      <c r="U3" s="214"/>
      <c r="V3" s="214"/>
      <c r="W3" s="214"/>
      <c r="X3" s="214"/>
      <c r="Y3" s="214"/>
      <c r="Z3" s="214"/>
      <c r="AA3" s="214"/>
      <c r="AB3" s="214"/>
      <c r="AC3" s="214"/>
      <c r="AD3" s="214"/>
      <c r="AE3" s="214"/>
      <c r="AF3" s="214"/>
      <c r="AG3" s="214"/>
      <c r="AH3" s="214"/>
    </row>
    <row r="4" spans="2:34" x14ac:dyDescent="0.15"/>
    <row r="5" spans="2:34" x14ac:dyDescent="0.15"/>
    <row r="6" spans="2:34" x14ac:dyDescent="0.15"/>
    <row r="7" spans="2:34" x14ac:dyDescent="0.15"/>
    <row r="8" spans="2:34" x14ac:dyDescent="0.15"/>
    <row r="9" spans="2:34" x14ac:dyDescent="0.15">
      <c r="AH9" s="214"/>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14"/>
    </row>
    <row r="18" spans="34:34" x14ac:dyDescent="0.15"/>
    <row r="19" spans="34:34" x14ac:dyDescent="0.15"/>
    <row r="20" spans="34:34" x14ac:dyDescent="0.15">
      <c r="AH20" s="214"/>
    </row>
    <row r="21" spans="34:34" x14ac:dyDescent="0.15">
      <c r="AH21" s="214"/>
    </row>
    <row r="22" spans="34:34" x14ac:dyDescent="0.15"/>
    <row r="23" spans="34:34" x14ac:dyDescent="0.15"/>
    <row r="24" spans="34:34" x14ac:dyDescent="0.15"/>
    <row r="25" spans="34:34" x14ac:dyDescent="0.15"/>
    <row r="26" spans="34:34" x14ac:dyDescent="0.15"/>
    <row r="27" spans="34:34" x14ac:dyDescent="0.15"/>
    <row r="28" spans="34:34" x14ac:dyDescent="0.15">
      <c r="AH28" s="214"/>
    </row>
    <row r="29" spans="34:34" x14ac:dyDescent="0.15"/>
    <row r="30" spans="34:34" x14ac:dyDescent="0.15"/>
    <row r="31" spans="34:34" x14ac:dyDescent="0.15"/>
    <row r="32" spans="34:34" x14ac:dyDescent="0.15"/>
    <row r="33" spans="2:34" x14ac:dyDescent="0.15">
      <c r="B33" s="214"/>
      <c r="G33" s="214"/>
      <c r="I33" s="214"/>
    </row>
    <row r="34" spans="2:34" x14ac:dyDescent="0.15">
      <c r="C34" s="214"/>
      <c r="P34" s="214"/>
      <c r="R34" s="214"/>
      <c r="U34" s="214"/>
    </row>
    <row r="35" spans="2:34" x14ac:dyDescent="0.15">
      <c r="D35" s="214"/>
      <c r="E35" s="214"/>
      <c r="T35" s="214"/>
      <c r="W35" s="214"/>
      <c r="AC35" s="214"/>
      <c r="AD35" s="214"/>
      <c r="AE35" s="214"/>
      <c r="AF35" s="214"/>
      <c r="AG35" s="214"/>
      <c r="AH35" s="214"/>
    </row>
    <row r="36" spans="2:34" x14ac:dyDescent="0.15">
      <c r="F36" s="214"/>
      <c r="H36" s="214"/>
      <c r="J36" s="214"/>
      <c r="K36" s="214"/>
      <c r="L36" s="214"/>
      <c r="M36" s="214"/>
      <c r="N36" s="214"/>
      <c r="O36" s="214"/>
      <c r="Q36" s="214"/>
      <c r="S36" s="214"/>
      <c r="V36" s="214"/>
      <c r="X36" s="214"/>
      <c r="Y36" s="214"/>
      <c r="Z36" s="214"/>
      <c r="AA36" s="214"/>
      <c r="AB36" s="214"/>
      <c r="AC36" s="214"/>
      <c r="AD36" s="214"/>
      <c r="AE36" s="214"/>
      <c r="AF36" s="214"/>
      <c r="AG36" s="214"/>
      <c r="AH36" s="214"/>
    </row>
    <row r="37" spans="2:34" x14ac:dyDescent="0.15">
      <c r="AH37" s="214"/>
    </row>
    <row r="38" spans="2:34" x14ac:dyDescent="0.15">
      <c r="AG38" s="214"/>
      <c r="AH38" s="214"/>
    </row>
    <row r="39" spans="2:34" x14ac:dyDescent="0.15"/>
    <row r="40" spans="2:34" x14ac:dyDescent="0.15">
      <c r="U40" s="214"/>
    </row>
    <row r="41" spans="2:34" x14ac:dyDescent="0.15">
      <c r="R41" s="214"/>
    </row>
    <row r="42" spans="2:34" x14ac:dyDescent="0.15">
      <c r="T42" s="214"/>
      <c r="W42" s="214"/>
    </row>
    <row r="43" spans="2:34" x14ac:dyDescent="0.15">
      <c r="Q43" s="214"/>
      <c r="S43" s="214"/>
      <c r="V43" s="214"/>
      <c r="X43" s="214"/>
      <c r="Y43" s="214"/>
      <c r="Z43" s="214"/>
      <c r="AA43" s="214"/>
      <c r="AB43" s="214"/>
      <c r="AC43" s="214"/>
      <c r="AD43" s="214"/>
      <c r="AE43" s="214"/>
      <c r="AF43" s="214"/>
      <c r="AG43" s="214"/>
      <c r="AH43" s="214"/>
    </row>
    <row r="44" spans="2:34" x14ac:dyDescent="0.15">
      <c r="AH44" s="214"/>
    </row>
    <row r="45" spans="2:34" x14ac:dyDescent="0.15"/>
    <row r="46" spans="2:34" x14ac:dyDescent="0.15"/>
    <row r="47" spans="2:34" x14ac:dyDescent="0.15"/>
    <row r="48" spans="2:34" x14ac:dyDescent="0.15">
      <c r="AG48" s="214"/>
      <c r="AH48" s="214"/>
    </row>
    <row r="49" spans="29:34" x14ac:dyDescent="0.15">
      <c r="AH49" s="214"/>
    </row>
    <row r="50" spans="29:34" x14ac:dyDescent="0.15">
      <c r="AH50" s="214"/>
    </row>
    <row r="51" spans="29:34" x14ac:dyDescent="0.15">
      <c r="AC51" s="214"/>
      <c r="AD51" s="214"/>
      <c r="AE51" s="214"/>
      <c r="AF51" s="214"/>
      <c r="AG51" s="214"/>
      <c r="AH51" s="214"/>
    </row>
    <row r="52" spans="29:34" x14ac:dyDescent="0.15"/>
    <row r="53" spans="29:34" x14ac:dyDescent="0.15"/>
    <row r="54" spans="29:34" x14ac:dyDescent="0.15">
      <c r="AH54" s="214"/>
    </row>
    <row r="55" spans="29:34" x14ac:dyDescent="0.15"/>
    <row r="56" spans="29:34" x14ac:dyDescent="0.15"/>
    <row r="57" spans="29:34" x14ac:dyDescent="0.15"/>
    <row r="58" spans="29:34" x14ac:dyDescent="0.15">
      <c r="AH58" s="214"/>
    </row>
    <row r="59" spans="29:34" x14ac:dyDescent="0.15"/>
    <row r="60" spans="29:34" x14ac:dyDescent="0.15"/>
    <row r="61" spans="29:34" x14ac:dyDescent="0.15"/>
    <row r="62" spans="29:34" x14ac:dyDescent="0.15"/>
    <row r="63" spans="29:34" x14ac:dyDescent="0.15">
      <c r="AH63" s="214"/>
    </row>
    <row r="64" spans="29:34" x14ac:dyDescent="0.15">
      <c r="AG64" s="214"/>
      <c r="AH64" s="214"/>
    </row>
    <row r="65" spans="32:34" x14ac:dyDescent="0.15"/>
    <row r="66" spans="32:34" x14ac:dyDescent="0.15"/>
    <row r="67" spans="32:34" x14ac:dyDescent="0.15"/>
    <row r="68" spans="32:34" x14ac:dyDescent="0.15"/>
    <row r="69" spans="32:34" x14ac:dyDescent="0.15">
      <c r="AF69" s="214"/>
      <c r="AG69" s="214"/>
      <c r="AH69" s="214"/>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14"/>
    </row>
    <row r="83" spans="25:34" x14ac:dyDescent="0.15">
      <c r="Z83" s="214"/>
      <c r="AA83" s="214"/>
      <c r="AB83" s="214"/>
      <c r="AC83" s="214"/>
      <c r="AD83" s="214"/>
      <c r="AE83" s="214"/>
      <c r="AF83" s="214"/>
      <c r="AG83" s="214"/>
      <c r="AH83" s="214"/>
    </row>
    <row r="84" spans="25:34" x14ac:dyDescent="0.15"/>
    <row r="85" spans="25:34" x14ac:dyDescent="0.15"/>
    <row r="86" spans="25:34" x14ac:dyDescent="0.15"/>
    <row r="87" spans="25:34" x14ac:dyDescent="0.15"/>
    <row r="88" spans="25:34" x14ac:dyDescent="0.15">
      <c r="AH88" s="21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14"/>
      <c r="AG94" s="214"/>
      <c r="AH94" s="214"/>
    </row>
    <row r="95" spans="25:34" ht="13.5" customHeight="1" x14ac:dyDescent="0.15">
      <c r="AH95" s="21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14"/>
    </row>
    <row r="102" spans="33:34" ht="13.5" customHeight="1" x14ac:dyDescent="0.15"/>
    <row r="103" spans="33:34" ht="13.5" customHeight="1" x14ac:dyDescent="0.15"/>
    <row r="104" spans="33:34" ht="13.5" customHeight="1" x14ac:dyDescent="0.15">
      <c r="AG104" s="214"/>
      <c r="AH104" s="21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14"/>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14"/>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15" customWidth="1"/>
    <col min="2" max="16" width="9" style="215" customWidth="1"/>
    <col min="17" max="17" width="9.125" style="215" customWidth="1"/>
    <col min="18" max="18" width="9.125" style="215" bestFit="1" customWidth="1"/>
    <col min="19" max="34" width="9" style="215" customWidth="1"/>
    <col min="35" max="16384" width="9" style="214" hidden="1"/>
  </cols>
  <sheetData>
    <row r="1" spans="1:34" ht="13.5" customHeight="1" x14ac:dyDescent="0.15">
      <c r="A1" s="214"/>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row>
    <row r="2" spans="1:34" x14ac:dyDescent="0.15">
      <c r="B2" s="214"/>
      <c r="T2" s="214"/>
    </row>
    <row r="3" spans="1:34" x14ac:dyDescent="0.15">
      <c r="C3" s="214"/>
      <c r="D3" s="214"/>
      <c r="E3" s="214"/>
      <c r="F3" s="214"/>
      <c r="G3" s="214"/>
      <c r="H3" s="214"/>
      <c r="I3" s="214"/>
      <c r="J3" s="214"/>
      <c r="K3" s="214"/>
      <c r="L3" s="214"/>
      <c r="M3" s="214"/>
      <c r="N3" s="214"/>
      <c r="O3" s="214"/>
      <c r="P3" s="214"/>
      <c r="Q3" s="214"/>
      <c r="R3" s="214"/>
      <c r="S3" s="214"/>
      <c r="U3" s="214"/>
      <c r="V3" s="214"/>
      <c r="W3" s="214"/>
      <c r="X3" s="214"/>
      <c r="Y3" s="214"/>
      <c r="Z3" s="214"/>
      <c r="AA3" s="214"/>
      <c r="AB3" s="214"/>
      <c r="AC3" s="214"/>
      <c r="AD3" s="214"/>
      <c r="AE3" s="214"/>
      <c r="AF3" s="214"/>
      <c r="AG3" s="214"/>
      <c r="AH3" s="214"/>
    </row>
    <row r="4" spans="1:34" x14ac:dyDescent="0.15"/>
    <row r="5" spans="1:34" x14ac:dyDescent="0.15"/>
    <row r="6" spans="1:34" x14ac:dyDescent="0.15"/>
    <row r="7" spans="1:34" x14ac:dyDescent="0.15"/>
    <row r="8" spans="1:34" x14ac:dyDescent="0.15"/>
    <row r="9" spans="1:34" x14ac:dyDescent="0.15">
      <c r="AH9" s="214"/>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14"/>
    </row>
    <row r="18" spans="34:34" x14ac:dyDescent="0.15"/>
    <row r="19" spans="34:34" x14ac:dyDescent="0.15"/>
    <row r="20" spans="34:34" x14ac:dyDescent="0.15">
      <c r="AH20" s="214"/>
    </row>
    <row r="21" spans="34:34" x14ac:dyDescent="0.15">
      <c r="AH21" s="214"/>
    </row>
    <row r="22" spans="34:34" x14ac:dyDescent="0.15"/>
    <row r="23" spans="34:34" x14ac:dyDescent="0.15"/>
    <row r="24" spans="34:34" x14ac:dyDescent="0.15"/>
    <row r="25" spans="34:34" x14ac:dyDescent="0.15"/>
    <row r="26" spans="34:34" x14ac:dyDescent="0.15"/>
    <row r="27" spans="34:34" x14ac:dyDescent="0.15"/>
    <row r="28" spans="34:34" x14ac:dyDescent="0.15">
      <c r="AH28" s="214"/>
    </row>
    <row r="29" spans="34:34" x14ac:dyDescent="0.15"/>
    <row r="30" spans="34:34" x14ac:dyDescent="0.15"/>
    <row r="31" spans="34:34" x14ac:dyDescent="0.15"/>
    <row r="32" spans="34:34" x14ac:dyDescent="0.15"/>
    <row r="33" spans="2:34" x14ac:dyDescent="0.15">
      <c r="B33" s="214"/>
      <c r="G33" s="214"/>
      <c r="I33" s="214"/>
    </row>
    <row r="34" spans="2:34" x14ac:dyDescent="0.15">
      <c r="C34" s="214"/>
      <c r="P34" s="214"/>
      <c r="R34" s="214"/>
      <c r="U34" s="214"/>
    </row>
    <row r="35" spans="2:34" x14ac:dyDescent="0.15">
      <c r="D35" s="214"/>
      <c r="E35" s="214"/>
      <c r="T35" s="214"/>
      <c r="W35" s="214"/>
      <c r="AC35" s="214"/>
      <c r="AD35" s="214"/>
      <c r="AE35" s="214"/>
      <c r="AF35" s="214"/>
      <c r="AG35" s="214"/>
      <c r="AH35" s="214"/>
    </row>
    <row r="36" spans="2:34" x14ac:dyDescent="0.15">
      <c r="F36" s="214"/>
      <c r="H36" s="214"/>
      <c r="J36" s="214"/>
      <c r="K36" s="214"/>
      <c r="L36" s="214"/>
      <c r="M36" s="214"/>
      <c r="N36" s="214"/>
      <c r="O36" s="214"/>
      <c r="Q36" s="214"/>
      <c r="S36" s="214"/>
      <c r="V36" s="214"/>
      <c r="X36" s="214"/>
      <c r="Y36" s="214"/>
      <c r="Z36" s="214"/>
      <c r="AA36" s="214"/>
      <c r="AB36" s="214"/>
      <c r="AC36" s="214"/>
      <c r="AD36" s="214"/>
      <c r="AE36" s="214"/>
      <c r="AF36" s="214"/>
      <c r="AG36" s="214"/>
      <c r="AH36" s="214"/>
    </row>
    <row r="37" spans="2:34" x14ac:dyDescent="0.15">
      <c r="AH37" s="214"/>
    </row>
    <row r="38" spans="2:34" x14ac:dyDescent="0.15">
      <c r="AG38" s="214"/>
      <c r="AH38" s="214"/>
    </row>
    <row r="39" spans="2:34" x14ac:dyDescent="0.15"/>
    <row r="40" spans="2:34" x14ac:dyDescent="0.15">
      <c r="U40" s="214"/>
    </row>
    <row r="41" spans="2:34" x14ac:dyDescent="0.15">
      <c r="R41" s="214"/>
    </row>
    <row r="42" spans="2:34" x14ac:dyDescent="0.15">
      <c r="T42" s="214"/>
      <c r="W42" s="214"/>
    </row>
    <row r="43" spans="2:34" x14ac:dyDescent="0.15">
      <c r="Q43" s="214"/>
      <c r="S43" s="214"/>
      <c r="V43" s="214"/>
      <c r="X43" s="214"/>
      <c r="Y43" s="214"/>
      <c r="Z43" s="214"/>
      <c r="AA43" s="214"/>
      <c r="AB43" s="214"/>
      <c r="AC43" s="214"/>
      <c r="AD43" s="214"/>
      <c r="AE43" s="214"/>
      <c r="AF43" s="214"/>
      <c r="AG43" s="214"/>
      <c r="AH43" s="214"/>
    </row>
    <row r="44" spans="2:34" x14ac:dyDescent="0.15">
      <c r="AH44" s="214"/>
    </row>
    <row r="45" spans="2:34" x14ac:dyDescent="0.15"/>
    <row r="46" spans="2:34" x14ac:dyDescent="0.15"/>
    <row r="47" spans="2:34" x14ac:dyDescent="0.15"/>
    <row r="48" spans="2:34" x14ac:dyDescent="0.15">
      <c r="AG48" s="214"/>
      <c r="AH48" s="214"/>
    </row>
    <row r="49" spans="29:34" x14ac:dyDescent="0.15">
      <c r="AH49" s="214"/>
    </row>
    <row r="50" spans="29:34" x14ac:dyDescent="0.15">
      <c r="AH50" s="214"/>
    </row>
    <row r="51" spans="29:34" x14ac:dyDescent="0.15">
      <c r="AC51" s="214"/>
      <c r="AD51" s="214"/>
      <c r="AE51" s="214"/>
      <c r="AF51" s="214"/>
      <c r="AG51" s="214"/>
      <c r="AH51" s="214"/>
    </row>
    <row r="52" spans="29:34" x14ac:dyDescent="0.15"/>
    <row r="53" spans="29:34" x14ac:dyDescent="0.15"/>
    <row r="54" spans="29:34" x14ac:dyDescent="0.15">
      <c r="AH54" s="214"/>
    </row>
    <row r="55" spans="29:34" x14ac:dyDescent="0.15"/>
    <row r="56" spans="29:34" x14ac:dyDescent="0.15"/>
    <row r="57" spans="29:34" x14ac:dyDescent="0.15"/>
    <row r="58" spans="29:34" x14ac:dyDescent="0.15">
      <c r="AH58" s="214"/>
    </row>
    <row r="59" spans="29:34" x14ac:dyDescent="0.15"/>
    <row r="60" spans="29:34" x14ac:dyDescent="0.15"/>
    <row r="61" spans="29:34" x14ac:dyDescent="0.15"/>
    <row r="62" spans="29:34" x14ac:dyDescent="0.15"/>
    <row r="63" spans="29:34" x14ac:dyDescent="0.15">
      <c r="AH63" s="214"/>
    </row>
    <row r="64" spans="29:34" x14ac:dyDescent="0.15">
      <c r="AG64" s="214"/>
      <c r="AH64" s="214"/>
    </row>
    <row r="65" spans="32:34" x14ac:dyDescent="0.15"/>
    <row r="66" spans="32:34" x14ac:dyDescent="0.15"/>
    <row r="67" spans="32:34" x14ac:dyDescent="0.15"/>
    <row r="68" spans="32:34" x14ac:dyDescent="0.15"/>
    <row r="69" spans="32:34" x14ac:dyDescent="0.15">
      <c r="AF69" s="214"/>
      <c r="AG69" s="214"/>
      <c r="AH69" s="214"/>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14"/>
    </row>
    <row r="83" spans="25:34" x14ac:dyDescent="0.15">
      <c r="Z83" s="214"/>
      <c r="AA83" s="214"/>
      <c r="AB83" s="214"/>
      <c r="AC83" s="214"/>
      <c r="AD83" s="214"/>
      <c r="AE83" s="214"/>
      <c r="AF83" s="214"/>
      <c r="AG83" s="214"/>
      <c r="AH83" s="214"/>
    </row>
    <row r="84" spans="25:34" x14ac:dyDescent="0.15"/>
    <row r="85" spans="25:34" x14ac:dyDescent="0.15"/>
    <row r="86" spans="25:34" x14ac:dyDescent="0.15"/>
    <row r="87" spans="25:34" x14ac:dyDescent="0.15"/>
    <row r="88" spans="25:34" x14ac:dyDescent="0.15">
      <c r="AH88" s="21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14"/>
      <c r="AG94" s="214"/>
      <c r="AH94" s="214"/>
    </row>
    <row r="95" spans="25:34" ht="13.5" customHeight="1" x14ac:dyDescent="0.15">
      <c r="AH95" s="21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14"/>
    </row>
    <row r="102" spans="33:34" ht="13.5" customHeight="1" x14ac:dyDescent="0.15"/>
    <row r="103" spans="33:34" ht="13.5" customHeight="1" x14ac:dyDescent="0.15"/>
    <row r="104" spans="33:34" ht="13.5" customHeight="1" x14ac:dyDescent="0.15">
      <c r="AG104" s="214"/>
      <c r="AH104" s="21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14"/>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14"/>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086" t="s">
        <v>3</v>
      </c>
      <c r="D47" s="1086"/>
      <c r="E47" s="1087"/>
      <c r="F47" s="11">
        <v>22.01</v>
      </c>
      <c r="G47" s="12">
        <v>29.51</v>
      </c>
      <c r="H47" s="12">
        <v>34.99</v>
      </c>
      <c r="I47" s="12">
        <v>40.39</v>
      </c>
      <c r="J47" s="13">
        <v>48.19</v>
      </c>
    </row>
    <row r="48" spans="2:10" ht="57.75" customHeight="1" x14ac:dyDescent="0.15">
      <c r="B48" s="14"/>
      <c r="C48" s="1088" t="s">
        <v>4</v>
      </c>
      <c r="D48" s="1088"/>
      <c r="E48" s="1089"/>
      <c r="F48" s="15">
        <v>10.39</v>
      </c>
      <c r="G48" s="16">
        <v>11.18</v>
      </c>
      <c r="H48" s="16">
        <v>12.24</v>
      </c>
      <c r="I48" s="16">
        <v>13.53</v>
      </c>
      <c r="J48" s="17">
        <v>8.73</v>
      </c>
    </row>
    <row r="49" spans="2:10" ht="57.75" customHeight="1" thickBot="1" x14ac:dyDescent="0.2">
      <c r="B49" s="18"/>
      <c r="C49" s="1090" t="s">
        <v>5</v>
      </c>
      <c r="D49" s="1090"/>
      <c r="E49" s="1091"/>
      <c r="F49" s="19">
        <v>4.37</v>
      </c>
      <c r="G49" s="20">
        <v>9.0399999999999991</v>
      </c>
      <c r="H49" s="20">
        <v>6.73</v>
      </c>
      <c r="I49" s="20">
        <v>7.63</v>
      </c>
      <c r="J49" s="21">
        <v>2.35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植田 紫帆</cp:lastModifiedBy>
  <dcterms:created xsi:type="dcterms:W3CDTF">2018-01-24T04:22:22Z</dcterms:created>
  <dcterms:modified xsi:type="dcterms:W3CDTF">2019-04-08T05:40:50Z</dcterms:modified>
</cp:coreProperties>
</file>