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L021\UserData$\2821\デスクトップ\"/>
    </mc:Choice>
  </mc:AlternateContent>
  <xr:revisionPtr revIDLastSave="0" documentId="8_{9C1777E9-5F7F-497A-A262-ABF8764E8446}" xr6:coauthVersionLast="36" xr6:coauthVersionMax="36" xr10:uidLastSave="{00000000-0000-0000-0000-000000000000}"/>
  <bookViews>
    <workbookView xWindow="-105" yWindow="-105" windowWidth="19425" windowHeight="1030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U37" i="10" s="1"/>
  <c r="BW34" i="10" s="1"/>
  <c r="BW35" i="10" s="1"/>
  <c r="BW36" i="10" s="1"/>
  <c r="BW37" i="10" s="1"/>
  <c r="BW38" i="10" s="1"/>
  <c r="BW39" i="10" s="1"/>
  <c r="BW40" i="10" s="1"/>
  <c r="BW41" i="10" s="1"/>
  <c r="BW42" i="10" s="1"/>
  <c r="BW43" i="10" s="1"/>
  <c r="AM34" i="10"/>
  <c r="AM35" i="10" s="1"/>
  <c r="AM36" i="10" s="1"/>
  <c r="CO34" i="10" l="1"/>
  <c r="CO35" i="10" s="1"/>
  <c r="CO36" i="10" s="1"/>
</calcChain>
</file>

<file path=xl/sharedStrings.xml><?xml version="1.0" encoding="utf-8"?>
<sst xmlns="http://schemas.openxmlformats.org/spreadsheetml/2006/main" count="1117" uniqueCount="611">
  <si>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</si>
  <si>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</si>
  <si>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</si>
  <si>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</si>
  <si>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</si>
  <si>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</si>
  <si>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</si>
  <si>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</si>
  <si>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</si>
  <si>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</si>
  <si>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</si>
  <si>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</si>
  <si>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</si>
  <si>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</si>
  <si>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</si>
  <si>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</si>
  <si>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</si>
  <si>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</si>
  <si>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</si>
  <si>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</si>
  <si>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</si>
  <si>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</si>
  <si>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</si>
  <si>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</si>
  <si>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</si>
  <si>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</si>
  <si>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</si>
  <si>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</si>
  <si>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</si>
  <si>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</si>
  <si>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</si>
  <si>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</si>
  <si>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</si>
  <si>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</si>
  <si>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</si>
  <si>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</si>
  <si>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</si>
  <si>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</si>
  <si>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</si>
  <si>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</si>
  <si>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</si>
  <si>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</si>
  <si>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</si>
  <si>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</si>
  <si>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</si>
  <si>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</si>
  <si>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</si>
  <si>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</si>
  <si>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</si>
  <si>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</si>
  <si>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</si>
  <si>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</si>
  <si>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</si>
  <si>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</si>
  <si>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</si>
  <si>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</si>
  <si>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</si>
  <si>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</si>
  <si>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</si>
  <si>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</si>
  <si>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</si>
  <si>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</si>
  <si>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</si>
  <si>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</si>
  <si>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</si>
  <si>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</si>
  <si>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</si>
  <si>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</si>
  <si>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</si>
  <si>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</si>
  <si>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</si>
  <si>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</si>
  <si>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</si>
  <si>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</si>
  <si>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</si>
  <si>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</si>
  <si>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</si>
  <si>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</si>
  <si>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</si>
  <si>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</si>
  <si>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</si>
  <si>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</si>
  <si>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</si>
  <si>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</si>
  <si>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</si>
  <si>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</si>
  <si>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</si>
  <si>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</si>
  <si>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</si>
  <si>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</si>
  <si>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</si>
  <si>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</si>
  <si>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</si>
  <si>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</si>
  <si>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</si>
  <si>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</si>
  <si>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</si>
  <si>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</si>
  <si>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</si>
  <si>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</si>
  <si>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</si>
  <si>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</si>
  <si>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</si>
  <si>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</si>
  <si>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</si>
  <si>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</si>
  <si>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</si>
  <si>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</si>
  <si>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</si>
  <si>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</si>
  <si>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</si>
  <si>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</si>
  <si>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</si>
  <si>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</si>
  <si>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</si>
  <si>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</si>
  <si>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</si>
  <si>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</si>
  <si>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</si>
  <si>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</si>
  <si>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</si>
  <si>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</si>
  <si>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</si>
  <si>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</si>
  <si>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</si>
  <si>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</si>
  <si>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</si>
  <si>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</si>
  <si>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</si>
  <si>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</si>
  <si>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</si>
  <si>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</si>
  <si>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</si>
  <si>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</si>
  <si>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</si>
  <si>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</si>
  <si>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</si>
  <si>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</si>
  <si>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</si>
  <si>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</si>
  <si>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</si>
  <si>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</si>
  <si>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</si>
  <si>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</si>
  <si>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</si>
  <si>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</si>
  <si>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</si>
  <si>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</si>
  <si>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</si>
  <si>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</si>
  <si>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</si>
  <si>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</si>
  <si>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</si>
  <si>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</si>
  <si>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</si>
  <si>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</si>
  <si>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</si>
  <si>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</si>
  <si>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</si>
  <si>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</si>
  <si>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</si>
  <si>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</si>
  <si>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</si>
  <si>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</si>
  <si>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</si>
  <si>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</si>
  <si>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</si>
  <si>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</si>
  <si>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</si>
  <si>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</si>
  <si>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</si>
  <si>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</si>
  <si>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</si>
  <si>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</si>
  <si>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</si>
  <si>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</si>
  <si>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</si>
  <si>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</si>
  <si>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</si>
  <si>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</si>
  <si>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</si>
  <si>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</si>
  <si>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</si>
  <si>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</si>
  <si>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</si>
  <si>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</si>
  <si>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</si>
  <si>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</si>
  <si>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</si>
  <si>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</si>
  <si>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</si>
  <si>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</si>
  <si>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</si>
  <si>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</si>
  <si>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</si>
  <si>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</si>
  <si>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</si>
  <si>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</si>
  <si>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</si>
  <si>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</si>
  <si>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</si>
  <si>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</si>
  <si>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</si>
  <si>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</si>
  <si>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</si>
  <si>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</si>
  <si>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</si>
  <si>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</si>
  <si>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</si>
  <si>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</si>
  <si>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</si>
  <si>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</si>
  <si>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</si>
  <si>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</si>
  <si>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</si>
  <si>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</si>
  <si>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</si>
  <si>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</si>
  <si>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</si>
  <si>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</si>
  <si>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</si>
  <si>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</si>
  <si>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</si>
  <si>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</si>
  <si>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</si>
  <si>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</si>
  <si>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</si>
  <si>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</si>
  <si>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</si>
  <si>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</si>
  <si>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</si>
  <si>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</si>
  <si>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</si>
  <si>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</si>
  <si>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</si>
  <si>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</si>
  <si>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</si>
  <si>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</si>
  <si>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</si>
  <si>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</si>
  <si>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</si>
  <si>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</si>
  <si>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</si>
  <si>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</si>
  <si>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</si>
  <si>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</si>
  <si>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</si>
  <si>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</si>
  <si>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</si>
  <si>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</si>
  <si>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</si>
  <si>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</si>
  <si>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</si>
  <si>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</si>
  <si>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</si>
  <si>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</si>
  <si>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</si>
  <si>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</si>
  <si>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</si>
  <si>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</si>
  <si>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</si>
  <si>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</si>
  <si>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</si>
  <si>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</si>
  <si>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</si>
  <si>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</si>
  <si>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</si>
  <si>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</si>
  <si>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</si>
  <si>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</si>
  <si>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</si>
  <si>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</si>
  <si>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</si>
  <si>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</si>
  <si>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</si>
  <si>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</si>
  <si>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</si>
  <si>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</si>
  <si>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</si>
  <si>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</si>
  <si>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</si>
  <si>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</si>
  <si>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</si>
  <si>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</si>
  <si>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</si>
  <si>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</si>
  <si>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</si>
  <si>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</si>
  <si>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</si>
  <si>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</si>
  <si>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</si>
  <si>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</si>
  <si>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</si>
  <si>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</si>
  <si>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</si>
  <si>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</si>
  <si>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</si>
  <si>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</si>
  <si>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</si>
  <si>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</si>
  <si>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</si>
  <si>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</si>
  <si>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</si>
  <si>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</si>
  <si>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</si>
  <si>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</si>
  <si>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</si>
  <si>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</si>
  <si>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</si>
  <si>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</si>
  <si>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</si>
  <si>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</si>
  <si>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</si>
  <si>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</si>
  <si>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</si>
  <si>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</si>
  <si>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</si>
  <si>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</si>
  <si>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</si>
  <si>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</si>
  <si>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</si>
  <si>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</si>
  <si>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</si>
  <si>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</si>
  <si>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</si>
  <si>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</si>
  <si>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</si>
  <si>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</si>
  <si>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</si>
  <si>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</si>
  <si>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</si>
  <si>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</si>
  <si>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</si>
  <si>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</si>
  <si>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</si>
  <si>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</si>
  <si>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</si>
  <si>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</si>
  <si>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</si>
  <si>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</si>
  <si>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</si>
  <si>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</si>
  <si>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</si>
  <si>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</si>
  <si>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</si>
  <si>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</si>
  <si>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</si>
  <si>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</si>
  <si>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</si>
  <si>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</si>
  <si>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</si>
  <si>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</si>
  <si>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</si>
  <si>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</si>
  <si>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</si>
  <si>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</si>
  <si>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</si>
  <si>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</si>
  <si>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</si>
  <si>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</si>
  <si>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</si>
  <si>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</si>
  <si>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</si>
  <si>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</si>
  <si>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</si>
  <si>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</si>
  <si>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</si>
  <si>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</si>
  <si>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</si>
  <si>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</si>
  <si>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</si>
  <si>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</si>
  <si>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</si>
  <si>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</si>
  <si>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</si>
  <si>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</si>
  <si>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</si>
  <si>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</si>
  <si>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</si>
  <si>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</si>
  <si>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</si>
  <si>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</si>
  <si>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</si>
  <si>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</si>
  <si>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</si>
  <si>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</si>
  <si>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</si>
  <si>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</si>
  <si>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</si>
  <si>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</si>
  <si>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</si>
  <si>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</si>
  <si>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</si>
  <si>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</si>
  <si>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</si>
  <si>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</si>
  <si>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</si>
  <si>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</si>
  <si>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</si>
  <si>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</si>
  <si>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</si>
  <si>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</si>
  <si>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</si>
  <si>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</si>
  <si>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</si>
  <si>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</si>
  <si>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</si>
  <si>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</si>
  <si>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</si>
  <si>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</si>
  <si>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</si>
  <si>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</si>
  <si>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</si>
  <si>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</si>
  <si>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</si>
  <si>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</si>
  <si>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</si>
  <si>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</si>
  <si>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</si>
  <si>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</si>
  <si>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旭市公共下水道事業会計</t>
    <phoneticPr fontId="5"/>
  </si>
  <si>
    <t>法適用企業</t>
    <phoneticPr fontId="5"/>
  </si>
  <si>
    <t>旭市農業集落排水事業会計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</si>
  <si>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</si>
  <si>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</si>
  <si>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</si>
  <si>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</si>
  <si>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</si>
  <si>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</si>
  <si>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</si>
  <si>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</si>
  <si>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</si>
  <si>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</si>
  <si>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</si>
  <si>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</si>
  <si>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</si>
  <si>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</si>
  <si>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</si>
  <si>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</si>
  <si>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</si>
  <si>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</si>
  <si>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</si>
  <si>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</si>
  <si>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</si>
  <si>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</si>
  <si>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</si>
  <si>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</si>
  <si>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</si>
  <si>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</si>
  <si>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</si>
  <si>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</si>
  <si>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</si>
  <si>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</si>
  <si>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</si>
  <si>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</si>
  <si>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</si>
  <si>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</si>
  <si>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</si>
  <si>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</si>
  <si>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</si>
  <si>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</si>
  <si>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</si>
  <si>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</si>
  <si>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</si>
  <si>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</si>
  <si>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</si>
  <si>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</si>
  <si>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</si>
  <si>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</si>
  <si>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</si>
  <si>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</si>
  <si>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</si>
  <si>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</si>
  <si>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</si>
  <si>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</si>
  <si>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</si>
  <si>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</si>
  <si>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</si>
  <si>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</si>
  <si>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旭市公共下水道事業会計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</si>
  <si>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</si>
  <si>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</si>
  <si>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</si>
  <si>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旭市水道事業会計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</si>
  <si>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</si>
  <si>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</si>
  <si>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</si>
  <si>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</si>
  <si>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</si>
  <si>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</si>
  <si>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</si>
  <si>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</si>
  <si>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</si>
  <si>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</si>
  <si>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</si>
  <si>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</si>
  <si>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</si>
  <si>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</si>
  <si>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</si>
  <si>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</si>
  <si>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</si>
  <si>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</si>
  <si>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</si>
  <si>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</si>
  <si>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</si>
  <si>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</si>
  <si>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</si>
  <si>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</si>
  <si>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</si>
  <si>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</si>
  <si>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</si>
  <si>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</si>
  <si>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</si>
  <si>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</si>
  <si>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</si>
  <si>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</si>
  <si>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</si>
  <si>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</si>
  <si>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</si>
  <si>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</si>
  <si>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</si>
  <si>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</si>
  <si>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</si>
  <si>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</si>
  <si>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</si>
  <si>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</si>
  <si>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</si>
  <si>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</si>
  <si>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</si>
  <si>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</si>
  <si>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</si>
  <si>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</si>
  <si>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</si>
  <si>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</si>
  <si>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</si>
  <si>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</si>
  <si>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</si>
  <si>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</si>
  <si>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</si>
  <si>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</si>
  <si>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</si>
  <si>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</si>
  <si>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</si>
  <si>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</si>
  <si>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</si>
  <si>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</si>
  <si>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</si>
  <si>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</si>
  <si>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</si>
  <si>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</si>
  <si>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</si>
  <si>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</si>
  <si>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</si>
  <si>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</si>
  <si>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</si>
  <si>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</si>
  <si>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</si>
  <si>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</si>
  <si>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</si>
  <si>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</si>
  <si>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</si>
  <si>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</si>
  <si>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</si>
  <si>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</si>
  <si>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</si>
  <si>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</si>
  <si>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</si>
  <si>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</si>
  <si>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</si>
  <si>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4.23</t>
  </si>
  <si>
    <t>旭市水道事業会計</t>
  </si>
  <si>
    <t>一般会計</t>
  </si>
  <si>
    <t>旭市国民健康保険事業特別会計（事業）</t>
  </si>
  <si>
    <t>旭市介護保険事業特別会計</t>
  </si>
  <si>
    <t>旭市公共下水道事業会計</t>
  </si>
  <si>
    <t>旭市農業集落排水事業会計</t>
  </si>
  <si>
    <t>旭市後期高齢者医療特別会計</t>
  </si>
  <si>
    <t>旭市国民健康保険事業特別会計（施設）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</si>
  <si>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</si>
  <si>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</si>
  <si>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</si>
  <si>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</si>
  <si>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</si>
  <si>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</si>
  <si>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</si>
  <si>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</si>
  <si>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</si>
  <si>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</si>
  <si>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東総衛生組合（一般会計）</t>
  </si>
  <si>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</si>
  <si>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</si>
  <si>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</si>
  <si>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</si>
  <si>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</si>
  <si>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</si>
  <si>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</si>
  <si>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</si>
  <si>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</si>
  <si>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</si>
  <si>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千葉県食肉公社</t>
    <rPh sb="0" eb="3">
      <t>チバケン</t>
    </rPh>
    <rPh sb="3" eb="5">
      <t>ショクニク</t>
    </rPh>
    <rPh sb="5" eb="7">
      <t>コウシャ</t>
    </rPh>
    <phoneticPr fontId="2"/>
  </si>
  <si>
    <t>株式会社 季楽里あさひ</t>
    <rPh sb="0" eb="4">
      <t>カブシキガイシャ</t>
    </rPh>
    <rPh sb="5" eb="6">
      <t>キ</t>
    </rPh>
    <rPh sb="6" eb="7">
      <t>ラク</t>
    </rPh>
    <rPh sb="7" eb="8">
      <t>サト</t>
    </rPh>
    <phoneticPr fontId="2"/>
  </si>
  <si>
    <t>総合病院国保旭中央病院</t>
    <rPh sb="0" eb="2">
      <t>ソウゴウ</t>
    </rPh>
    <rPh sb="2" eb="4">
      <t>ビョウイン</t>
    </rPh>
    <rPh sb="4" eb="6">
      <t>コクホ</t>
    </rPh>
    <rPh sb="6" eb="7">
      <t>アサヒ</t>
    </rPh>
    <rPh sb="7" eb="9">
      <t>チュウオウ</t>
    </rPh>
    <rPh sb="9" eb="11">
      <t>ビョウイン</t>
    </rPh>
    <phoneticPr fontId="2"/>
  </si>
  <si>
    <t>〇</t>
  </si>
  <si>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</si>
  <si>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</si>
  <si>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災害復興基金</t>
    <rPh sb="0" eb="2">
      <t>サイガイ</t>
    </rPh>
    <rPh sb="2" eb="4">
      <t>フッコウ</t>
    </rPh>
    <rPh sb="4" eb="6">
      <t>キキン</t>
    </rPh>
    <phoneticPr fontId="5"/>
  </si>
  <si>
    <t>育英基金</t>
    <rPh sb="0" eb="2">
      <t>イクエイ</t>
    </rPh>
    <rPh sb="2" eb="4">
      <t>キキン</t>
    </rPh>
    <phoneticPr fontId="5"/>
  </si>
  <si>
    <t>ふるさと応援基金</t>
    <rPh sb="4" eb="6">
      <t>オウエン</t>
    </rPh>
    <rPh sb="6" eb="8">
      <t>キキン</t>
    </rPh>
    <phoneticPr fontId="5"/>
  </si>
  <si>
    <t>-</t>
    <phoneticPr fontId="2"/>
  </si>
  <si>
    <t xml:space="preserve">※8：職員の状況については、令和3年地方公務員給与実態調査に基づいている。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</si>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</sst>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1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8" fillId="8" borderId="129"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8" fillId="0" borderId="115"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93CACB5-3C55-4FD4-85FF-6E2D068D87B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C551-498F-A1A3-BF772C0193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52923</c:v>
                </c:pt>
                <c:pt idx="1">
                  <c:v>86612</c:v>
                </c:pt>
                <c:pt idx="2">
                  <c:v>67920</c:v>
                </c:pt>
                <c:pt idx="3">
                  <c:v>108106</c:v>
                </c:pt>
                <c:pt idx="4">
                  <c:v>57645</c:v>
                </c:pt>
              </c:numCache>
            </c:numRef>
          </c:val>
          <c:smooth val="0"/>
          <c:extLst>
            <c:ext xmlns:c16="http://schemas.microsoft.com/office/drawing/2014/chart" uri="{C3380CC4-5D6E-409C-BE32-E72D297353CC}">
              <c16:uniqueId val="{00000001-C551-498F-A1A3-BF772C0193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4.2699999999999996</c:v>
                </c:pt>
                <c:pt idx="1">
                  <c:v>6</c:v>
                </c:pt>
                <c:pt idx="2">
                  <c:v>10.38</c:v>
                </c:pt>
                <c:pt idx="3">
                  <c:v>11.07</c:v>
                </c:pt>
                <c:pt idx="4">
                  <c:v>8.82</c:v>
                </c:pt>
              </c:numCache>
            </c:numRef>
          </c:val>
          <c:extLst>
            <c:ext xmlns:c16="http://schemas.microsoft.com/office/drawing/2014/chart" uri="{C3380CC4-5D6E-409C-BE32-E72D297353CC}">
              <c16:uniqueId val="{00000000-247A-4E5C-9257-2619CDA820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52.94</c:v>
                </c:pt>
                <c:pt idx="1">
                  <c:v>53.34</c:v>
                </c:pt>
                <c:pt idx="2">
                  <c:v>53.91</c:v>
                </c:pt>
                <c:pt idx="3">
                  <c:v>53.3</c:v>
                </c:pt>
                <c:pt idx="4">
                  <c:v>49.58</c:v>
                </c:pt>
              </c:numCache>
            </c:numRef>
          </c:val>
          <c:extLst>
            <c:ext xmlns:c16="http://schemas.microsoft.com/office/drawing/2014/chart" uri="{C3380CC4-5D6E-409C-BE32-E72D297353CC}">
              <c16:uniqueId val="{00000001-247A-4E5C-9257-2619CDA820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0.03</c:v>
                </c:pt>
                <c:pt idx="1">
                  <c:v>1.86</c:v>
                </c:pt>
                <c:pt idx="2">
                  <c:v>4.71</c:v>
                </c:pt>
                <c:pt idx="3">
                  <c:v>1.1000000000000001</c:v>
                </c:pt>
                <c:pt idx="4">
                  <c:v>-4.2300000000000004</c:v>
                </c:pt>
              </c:numCache>
            </c:numRef>
          </c:val>
          <c:smooth val="0"/>
          <c:extLst>
            <c:ext xmlns:c16="http://schemas.microsoft.com/office/drawing/2014/chart" uri="{C3380CC4-5D6E-409C-BE32-E72D297353CC}">
              <c16:uniqueId val="{00000002-247A-4E5C-9257-2619CDA820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076-49F0-AC9F-49A9506AD1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76-49F0-AC9F-49A9506AD168}"/>
            </c:ext>
          </c:extLst>
        </c:ser>
        <c:ser>
          <c:idx val="2"/>
          <c:order val="2"/>
          <c:tx>
            <c:strRef>
              <c:f>データシート!$A$29</c:f>
              <c:strCache>
                <c:ptCount val="1"/>
                <c:pt idx="0">
                  <c:v>旭市国民健康保険事業特別会計（施設）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0.05</c:v>
                </c:pt>
              </c:numCache>
            </c:numRef>
          </c:val>
          <c:extLst>
            <c:ext xmlns:c16="http://schemas.microsoft.com/office/drawing/2014/chart" uri="{C3380CC4-5D6E-409C-BE32-E72D297353CC}">
              <c16:uniqueId val="{00000002-2076-49F0-AC9F-49A9506AD168}"/>
            </c:ext>
          </c:extLst>
        </c:ser>
        <c:ser>
          <c:idx val="3"/>
          <c:order val="3"/>
          <c:tx>
            <c:strRef>
              <c:f>データシート!$A$30</c:f>
              <c:strCache>
                <c:ptCount val="1"/>
                <c:pt idx="0">
                  <c:v>旭市後期高齢者医療特別会計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2076-49F0-AC9F-49A9506AD168}"/>
            </c:ext>
          </c:extLst>
        </c:ser>
        <c:ser>
          <c:idx val="4"/>
          <c:order val="4"/>
          <c:tx>
            <c:strRef>
              <c:f>データシート!$A$31</c:f>
              <c:strCache>
                <c:ptCount val="1"/>
                <c:pt idx="0">
                  <c:v>旭市農業集落排水事業会計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0.02</c:v>
                </c:pt>
                <c:pt idx="4">
                  <c:v>#N/A</c:v>
                </c:pt>
                <c:pt idx="5">
                  <c:v>0.01</c:v>
                </c:pt>
                <c:pt idx="6">
                  <c:v>#N/A</c:v>
                </c:pt>
                <c:pt idx="7">
                  <c:v>0.09</c:v>
                </c:pt>
                <c:pt idx="8">
                  <c:v>#N/A</c:v>
                </c:pt>
                <c:pt idx="9">
                  <c:v>0.13</c:v>
                </c:pt>
              </c:numCache>
            </c:numRef>
          </c:val>
          <c:extLst>
            <c:ext xmlns:c16="http://schemas.microsoft.com/office/drawing/2014/chart" uri="{C3380CC4-5D6E-409C-BE32-E72D297353CC}">
              <c16:uniqueId val="{00000004-2076-49F0-AC9F-49A9506AD168}"/>
            </c:ext>
          </c:extLst>
        </c:ser>
        <c:ser>
          <c:idx val="5"/>
          <c:order val="5"/>
          <c:tx>
            <c:strRef>
              <c:f>データシート!$A$32</c:f>
              <c:strCache>
                <c:ptCount val="1"/>
                <c:pt idx="0">
                  <c:v>旭市公共下水道事業会計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0.41</c:v>
                </c:pt>
                <c:pt idx="2">
                  <c:v>#N/A</c:v>
                </c:pt>
                <c:pt idx="3">
                  <c:v>0.34</c:v>
                </c:pt>
                <c:pt idx="4">
                  <c:v>#N/A</c:v>
                </c:pt>
                <c:pt idx="5">
                  <c:v>0.2</c:v>
                </c:pt>
                <c:pt idx="6">
                  <c:v>#N/A</c:v>
                </c:pt>
                <c:pt idx="7">
                  <c:v>0.71</c:v>
                </c:pt>
                <c:pt idx="8">
                  <c:v>#N/A</c:v>
                </c:pt>
                <c:pt idx="9">
                  <c:v>0.81</c:v>
                </c:pt>
              </c:numCache>
            </c:numRef>
          </c:val>
          <c:extLst>
            <c:ext xmlns:c16="http://schemas.microsoft.com/office/drawing/2014/chart" uri="{C3380CC4-5D6E-409C-BE32-E72D297353CC}">
              <c16:uniqueId val="{00000005-2076-49F0-AC9F-49A9506AD168}"/>
            </c:ext>
          </c:extLst>
        </c:ser>
        <c:ser>
          <c:idx val="6"/>
          <c:order val="6"/>
          <c:tx>
            <c:strRef>
              <c:f>データシート!$A$33</c:f>
              <c:strCache>
                <c:ptCount val="1"/>
                <c:pt idx="0">
                  <c:v>旭市介護保険事業特別会計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0.87</c:v>
                </c:pt>
                <c:pt idx="4">
                  <c:v>#N/A</c:v>
                </c:pt>
                <c:pt idx="5">
                  <c:v>0.87</c:v>
                </c:pt>
                <c:pt idx="6">
                  <c:v>#N/A</c:v>
                </c:pt>
                <c:pt idx="7">
                  <c:v>0.76</c:v>
                </c:pt>
                <c:pt idx="8">
                  <c:v>#N/A</c:v>
                </c:pt>
                <c:pt idx="9">
                  <c:v>1.17</c:v>
                </c:pt>
              </c:numCache>
            </c:numRef>
          </c:val>
          <c:extLst>
            <c:ext xmlns:c16="http://schemas.microsoft.com/office/drawing/2014/chart" uri="{C3380CC4-5D6E-409C-BE32-E72D297353CC}">
              <c16:uniqueId val="{00000006-2076-49F0-AC9F-49A9506AD168}"/>
            </c:ext>
          </c:extLst>
        </c:ser>
        <c:ser>
          <c:idx val="7"/>
          <c:order val="7"/>
          <c:tx>
            <c:strRef>
              <c:f>データシート!$A$34</c:f>
              <c:strCache>
                <c:ptCount val="1"/>
                <c:pt idx="0">
                  <c:v>旭市国民健康保険事業特別会計（事業）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2.4900000000000002</c:v>
                </c:pt>
                <c:pt idx="2">
                  <c:v>#N/A</c:v>
                </c:pt>
                <c:pt idx="3">
                  <c:v>2.2799999999999998</c:v>
                </c:pt>
                <c:pt idx="4">
                  <c:v>#N/A</c:v>
                </c:pt>
                <c:pt idx="5">
                  <c:v>2.2599999999999998</c:v>
                </c:pt>
                <c:pt idx="6">
                  <c:v>#N/A</c:v>
                </c:pt>
                <c:pt idx="7">
                  <c:v>2.3199999999999998</c:v>
                </c:pt>
                <c:pt idx="8">
                  <c:v>#N/A</c:v>
                </c:pt>
                <c:pt idx="9">
                  <c:v>1.67</c:v>
                </c:pt>
              </c:numCache>
            </c:numRef>
          </c:val>
          <c:extLst>
            <c:ext xmlns:c16="http://schemas.microsoft.com/office/drawing/2014/chart" uri="{C3380CC4-5D6E-409C-BE32-E72D297353CC}">
              <c16:uniqueId val="{00000007-2076-49F0-AC9F-49A9506AD1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4.2699999999999996</c:v>
                </c:pt>
                <c:pt idx="2">
                  <c:v>#N/A</c:v>
                </c:pt>
                <c:pt idx="3">
                  <c:v>5.99</c:v>
                </c:pt>
                <c:pt idx="4">
                  <c:v>#N/A</c:v>
                </c:pt>
                <c:pt idx="5">
                  <c:v>10.38</c:v>
                </c:pt>
                <c:pt idx="6">
                  <c:v>#N/A</c:v>
                </c:pt>
                <c:pt idx="7">
                  <c:v>11.07</c:v>
                </c:pt>
                <c:pt idx="8">
                  <c:v>#N/A</c:v>
                </c:pt>
                <c:pt idx="9">
                  <c:v>8.81</c:v>
                </c:pt>
              </c:numCache>
            </c:numRef>
          </c:val>
          <c:extLst>
            <c:ext xmlns:c16="http://schemas.microsoft.com/office/drawing/2014/chart" uri="{C3380CC4-5D6E-409C-BE32-E72D297353CC}">
              <c16:uniqueId val="{00000008-2076-49F0-AC9F-49A9506AD168}"/>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12.12</c:v>
                </c:pt>
                <c:pt idx="2">
                  <c:v>#N/A</c:v>
                </c:pt>
                <c:pt idx="3">
                  <c:v>13.8</c:v>
                </c:pt>
                <c:pt idx="4">
                  <c:v>#N/A</c:v>
                </c:pt>
                <c:pt idx="5">
                  <c:v>15.86</c:v>
                </c:pt>
                <c:pt idx="6">
                  <c:v>#N/A</c:v>
                </c:pt>
                <c:pt idx="7">
                  <c:v>17.63</c:v>
                </c:pt>
                <c:pt idx="8">
                  <c:v>#N/A</c:v>
                </c:pt>
                <c:pt idx="9">
                  <c:v>19.23</c:v>
                </c:pt>
              </c:numCache>
            </c:numRef>
          </c:val>
          <c:extLst>
            <c:ext xmlns:c16="http://schemas.microsoft.com/office/drawing/2014/chart" uri="{C3380CC4-5D6E-409C-BE32-E72D297353CC}">
              <c16:uniqueId val="{00000009-2076-49F0-AC9F-49A9506AD1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4280</c:v>
                </c:pt>
                <c:pt idx="5">
                  <c:v>4200</c:v>
                </c:pt>
                <c:pt idx="8">
                  <c:v>4208</c:v>
                </c:pt>
                <c:pt idx="11">
                  <c:v>4235</c:v>
                </c:pt>
                <c:pt idx="14">
                  <c:v>4132</c:v>
                </c:pt>
              </c:numCache>
            </c:numRef>
          </c:val>
          <c:extLst>
            <c:ext xmlns:c16="http://schemas.microsoft.com/office/drawing/2014/chart" uri="{C3380CC4-5D6E-409C-BE32-E72D297353CC}">
              <c16:uniqueId val="{00000000-3A4E-4B9D-8DFA-9282C8A2B4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4E-4B9D-8DFA-9282C8A2B4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24</c:v>
                </c:pt>
                <c:pt idx="6">
                  <c:v>22</c:v>
                </c:pt>
                <c:pt idx="9">
                  <c:v>21</c:v>
                </c:pt>
                <c:pt idx="12">
                  <c:v>19</c:v>
                </c:pt>
              </c:numCache>
            </c:numRef>
          </c:val>
          <c:extLst>
            <c:ext xmlns:c16="http://schemas.microsoft.com/office/drawing/2014/chart" uri="{C3380CC4-5D6E-409C-BE32-E72D297353CC}">
              <c16:uniqueId val="{00000002-3A4E-4B9D-8DFA-9282C8A2B4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48</c:v>
                </c:pt>
                <c:pt idx="6">
                  <c:v>48</c:v>
                </c:pt>
                <c:pt idx="9">
                  <c:v>45</c:v>
                </c:pt>
                <c:pt idx="12">
                  <c:v>47</c:v>
                </c:pt>
              </c:numCache>
            </c:numRef>
          </c:val>
          <c:extLst>
            <c:ext xmlns:c16="http://schemas.microsoft.com/office/drawing/2014/chart" uri="{C3380CC4-5D6E-409C-BE32-E72D297353CC}">
              <c16:uniqueId val="{00000003-3A4E-4B9D-8DFA-9282C8A2B4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320</c:v>
                </c:pt>
                <c:pt idx="3">
                  <c:v>326</c:v>
                </c:pt>
                <c:pt idx="6">
                  <c:v>330</c:v>
                </c:pt>
                <c:pt idx="9">
                  <c:v>291</c:v>
                </c:pt>
                <c:pt idx="12">
                  <c:v>282</c:v>
                </c:pt>
              </c:numCache>
            </c:numRef>
          </c:val>
          <c:extLst>
            <c:ext xmlns:c16="http://schemas.microsoft.com/office/drawing/2014/chart" uri="{C3380CC4-5D6E-409C-BE32-E72D297353CC}">
              <c16:uniqueId val="{00000004-3A4E-4B9D-8DFA-9282C8A2B4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4E-4B9D-8DFA-9282C8A2B4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4E-4B9D-8DFA-9282C8A2B4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5101</c:v>
                </c:pt>
                <c:pt idx="3">
                  <c:v>4960</c:v>
                </c:pt>
                <c:pt idx="6">
                  <c:v>4970</c:v>
                </c:pt>
                <c:pt idx="9">
                  <c:v>5194</c:v>
                </c:pt>
                <c:pt idx="12">
                  <c:v>5366</c:v>
                </c:pt>
              </c:numCache>
            </c:numRef>
          </c:val>
          <c:extLst>
            <c:ext xmlns:c16="http://schemas.microsoft.com/office/drawing/2014/chart" uri="{C3380CC4-5D6E-409C-BE32-E72D297353CC}">
              <c16:uniqueId val="{00000007-3A4E-4B9D-8DFA-9282C8A2B4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1217</c:v>
                </c:pt>
                <c:pt idx="2">
                  <c:v>#N/A</c:v>
                </c:pt>
                <c:pt idx="3">
                  <c:v>#N/A</c:v>
                </c:pt>
                <c:pt idx="4">
                  <c:v>1158</c:v>
                </c:pt>
                <c:pt idx="5">
                  <c:v>#N/A</c:v>
                </c:pt>
                <c:pt idx="6">
                  <c:v>#N/A</c:v>
                </c:pt>
                <c:pt idx="7">
                  <c:v>1162</c:v>
                </c:pt>
                <c:pt idx="8">
                  <c:v>#N/A</c:v>
                </c:pt>
                <c:pt idx="9">
                  <c:v>#N/A</c:v>
                </c:pt>
                <c:pt idx="10">
                  <c:v>1316</c:v>
                </c:pt>
                <c:pt idx="11">
                  <c:v>#N/A</c:v>
                </c:pt>
                <c:pt idx="12">
                  <c:v>#N/A</c:v>
                </c:pt>
                <c:pt idx="13">
                  <c:v>1582</c:v>
                </c:pt>
                <c:pt idx="14">
                  <c:v>#N/A</c:v>
                </c:pt>
              </c:numCache>
            </c:numRef>
          </c:val>
          <c:smooth val="0"/>
          <c:extLst>
            <c:ext xmlns:c16="http://schemas.microsoft.com/office/drawing/2014/chart" uri="{C3380CC4-5D6E-409C-BE32-E72D297353CC}">
              <c16:uniqueId val="{00000008-3A4E-4B9D-8DFA-9282C8A2B4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32076</c:v>
                </c:pt>
                <c:pt idx="5">
                  <c:v>32875</c:v>
                </c:pt>
                <c:pt idx="8">
                  <c:v>32275</c:v>
                </c:pt>
                <c:pt idx="11">
                  <c:v>33830</c:v>
                </c:pt>
                <c:pt idx="14">
                  <c:v>32866</c:v>
                </c:pt>
              </c:numCache>
            </c:numRef>
          </c:val>
          <c:extLst>
            <c:ext xmlns:c16="http://schemas.microsoft.com/office/drawing/2014/chart" uri="{C3380CC4-5D6E-409C-BE32-E72D297353CC}">
              <c16:uniqueId val="{00000000-DC86-4A2A-A4D2-8C0952D23A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12247</c:v>
                </c:pt>
                <c:pt idx="5">
                  <c:v>11775</c:v>
                </c:pt>
                <c:pt idx="8">
                  <c:v>11733</c:v>
                </c:pt>
                <c:pt idx="11">
                  <c:v>10949</c:v>
                </c:pt>
                <c:pt idx="14">
                  <c:v>10280</c:v>
                </c:pt>
              </c:numCache>
            </c:numRef>
          </c:val>
          <c:extLst>
            <c:ext xmlns:c16="http://schemas.microsoft.com/office/drawing/2014/chart" uri="{C3380CC4-5D6E-409C-BE32-E72D297353CC}">
              <c16:uniqueId val="{00000001-DC86-4A2A-A4D2-8C0952D23A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14676</c:v>
                </c:pt>
                <c:pt idx="5">
                  <c:v>14840</c:v>
                </c:pt>
                <c:pt idx="8">
                  <c:v>15222</c:v>
                </c:pt>
                <c:pt idx="11">
                  <c:v>15336</c:v>
                </c:pt>
                <c:pt idx="14">
                  <c:v>15903</c:v>
                </c:pt>
              </c:numCache>
            </c:numRef>
          </c:val>
          <c:extLst>
            <c:ext xmlns:c16="http://schemas.microsoft.com/office/drawing/2014/chart" uri="{C3380CC4-5D6E-409C-BE32-E72D297353CC}">
              <c16:uniqueId val="{00000002-DC86-4A2A-A4D2-8C0952D23A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86-4A2A-A4D2-8C0952D23A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86-4A2A-A4D2-8C0952D23A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13</c:v>
                </c:pt>
                <c:pt idx="6">
                  <c:v>14</c:v>
                </c:pt>
                <c:pt idx="9">
                  <c:v>7</c:v>
                </c:pt>
                <c:pt idx="12">
                  <c:v>7</c:v>
                </c:pt>
              </c:numCache>
            </c:numRef>
          </c:val>
          <c:extLst>
            <c:ext xmlns:c16="http://schemas.microsoft.com/office/drawing/2014/chart" uri="{C3380CC4-5D6E-409C-BE32-E72D297353CC}">
              <c16:uniqueId val="{00000005-DC86-4A2A-A4D2-8C0952D23A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2143</c:v>
                </c:pt>
                <c:pt idx="3">
                  <c:v>1963</c:v>
                </c:pt>
                <c:pt idx="6">
                  <c:v>2074</c:v>
                </c:pt>
                <c:pt idx="9">
                  <c:v>2230</c:v>
                </c:pt>
                <c:pt idx="12">
                  <c:v>2300</c:v>
                </c:pt>
              </c:numCache>
            </c:numRef>
          </c:val>
          <c:extLst>
            <c:ext xmlns:c16="http://schemas.microsoft.com/office/drawing/2014/chart" uri="{C3380CC4-5D6E-409C-BE32-E72D297353CC}">
              <c16:uniqueId val="{00000006-DC86-4A2A-A4D2-8C0952D23A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349</c:v>
                </c:pt>
                <c:pt idx="3">
                  <c:v>309</c:v>
                </c:pt>
                <c:pt idx="6">
                  <c:v>319</c:v>
                </c:pt>
                <c:pt idx="9">
                  <c:v>392</c:v>
                </c:pt>
                <c:pt idx="12">
                  <c:v>351</c:v>
                </c:pt>
              </c:numCache>
            </c:numRef>
          </c:val>
          <c:extLst>
            <c:ext xmlns:c16="http://schemas.microsoft.com/office/drawing/2014/chart" uri="{C3380CC4-5D6E-409C-BE32-E72D297353CC}">
              <c16:uniqueId val="{00000007-DC86-4A2A-A4D2-8C0952D23A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3632</c:v>
                </c:pt>
                <c:pt idx="3">
                  <c:v>3452</c:v>
                </c:pt>
                <c:pt idx="6">
                  <c:v>3257</c:v>
                </c:pt>
                <c:pt idx="9">
                  <c:v>2916</c:v>
                </c:pt>
                <c:pt idx="12">
                  <c:v>2507</c:v>
                </c:pt>
              </c:numCache>
            </c:numRef>
          </c:val>
          <c:extLst>
            <c:ext xmlns:c16="http://schemas.microsoft.com/office/drawing/2014/chart" uri="{C3380CC4-5D6E-409C-BE32-E72D297353CC}">
              <c16:uniqueId val="{00000008-DC86-4A2A-A4D2-8C0952D23A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86-4A2A-A4D2-8C0952D23A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49283</c:v>
                </c:pt>
                <c:pt idx="3">
                  <c:v>49725</c:v>
                </c:pt>
                <c:pt idx="6">
                  <c:v>50642</c:v>
                </c:pt>
                <c:pt idx="9">
                  <c:v>51643</c:v>
                </c:pt>
                <c:pt idx="12">
                  <c:v>49271</c:v>
                </c:pt>
              </c:numCache>
            </c:numRef>
          </c:val>
          <c:extLst>
            <c:ext xmlns:c16="http://schemas.microsoft.com/office/drawing/2014/chart" uri="{C3380CC4-5D6E-409C-BE32-E72D297353CC}">
              <c16:uniqueId val="{0000000A-DC86-4A2A-A4D2-8C0952D23A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86-4A2A-A4D2-8C0952D23A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9579</c:v>
                </c:pt>
                <c:pt idx="1">
                  <c:v>9624</c:v>
                </c:pt>
                <c:pt idx="2">
                  <c:v>9202</c:v>
                </c:pt>
              </c:numCache>
            </c:numRef>
          </c:val>
          <c:extLst>
            <c:ext xmlns:c16="http://schemas.microsoft.com/office/drawing/2014/chart" uri="{C3380CC4-5D6E-409C-BE32-E72D297353CC}">
              <c16:uniqueId val="{00000000-4C5E-446D-B5C0-28A6B1F0F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576</c:v>
                </c:pt>
                <c:pt idx="1">
                  <c:v>576</c:v>
                </c:pt>
                <c:pt idx="2">
                  <c:v>1577</c:v>
                </c:pt>
              </c:numCache>
            </c:numRef>
          </c:val>
          <c:extLst>
            <c:ext xmlns:c16="http://schemas.microsoft.com/office/drawing/2014/chart" uri="{C3380CC4-5D6E-409C-BE32-E72D297353CC}">
              <c16:uniqueId val="{00000001-4C5E-446D-B5C0-28A6B1F0F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7253</c:v>
                </c:pt>
                <c:pt idx="1">
                  <c:v>5790</c:v>
                </c:pt>
                <c:pt idx="2">
                  <c:v>5141</c:v>
                </c:pt>
              </c:numCache>
            </c:numRef>
          </c:val>
          <c:extLst>
            <c:ext xmlns:c16="http://schemas.microsoft.com/office/drawing/2014/chart" uri="{C3380CC4-5D6E-409C-BE32-E72D297353CC}">
              <c16:uniqueId val="{00000002-4C5E-446D-B5C0-28A6B1F0F6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3B61AA6-B4A0-4C17-B029-B53C7AE0922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F254926-B6A6-4958-8CA9-D019E437380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基準財政需要額に関しては、社会保障関係経費</a:t>
          </a:r>
          <a:r>
            <a:rPr kumimoji="1" lang="ja-JP" altLang="en-US" sz="1100">
              <a:solidFill>
                <a:schemeClr val="dk1"/>
              </a:solidFill>
              <a:effectLst/>
              <a:latin typeface="+mn-lt"/>
              <a:ea typeface="+mn-ea"/>
              <a:cs typeface="+mn-cs"/>
            </a:rPr>
            <a:t>及び令和３年度については、臨時経済対策費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の新規項目</a:t>
          </a:r>
          <a:r>
            <a:rPr kumimoji="1" lang="ja-JP" altLang="ja-JP" sz="1100">
              <a:solidFill>
                <a:schemeClr val="dk1"/>
              </a:solidFill>
              <a:effectLst/>
              <a:latin typeface="+mn-lt"/>
              <a:ea typeface="+mn-ea"/>
              <a:cs typeface="+mn-cs"/>
            </a:rPr>
            <a:t>により増加している。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、基準財政収入額に関して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、市税が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においても、更なる社会保障関係経費の増加を見据え、事業の必要性を見極めるとともに、市税徴収率の向上や受益者負担の原則に基づく使用料や負担金の見直し、交付税措置のある有利な地方債の活用等により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24692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前年度から</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し、類似団体平均を</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a:t>
          </a:r>
          <a:endParaRPr lang="ja-JP" altLang="ja-JP" sz="1100">
            <a:effectLst/>
          </a:endParaRPr>
        </a:p>
        <a:p>
          <a:r>
            <a:rPr kumimoji="1" lang="ja-JP" altLang="ja-JP" sz="1000">
              <a:solidFill>
                <a:schemeClr val="dk1"/>
              </a:solidFill>
              <a:effectLst/>
              <a:latin typeface="+mn-lt"/>
              <a:ea typeface="+mn-ea"/>
              <a:cs typeface="+mn-cs"/>
            </a:rPr>
            <a:t>　 歳入面</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令和３年度は、前年に比べ臨時財政対策債発行可能額が大幅に伸びたため、全国的に比率が向上した。当市では、</a:t>
          </a:r>
          <a:r>
            <a:rPr kumimoji="1" lang="ja-JP" altLang="ja-JP" sz="1000">
              <a:solidFill>
                <a:schemeClr val="dk1"/>
              </a:solidFill>
              <a:effectLst/>
              <a:latin typeface="+mn-lt"/>
              <a:ea typeface="+mn-ea"/>
              <a:cs typeface="+mn-cs"/>
            </a:rPr>
            <a:t>臨時財政対策債</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発行額を抑制したこと</a:t>
          </a:r>
          <a:r>
            <a:rPr kumimoji="1" lang="ja-JP" altLang="en-US" sz="1000">
              <a:solidFill>
                <a:schemeClr val="dk1"/>
              </a:solidFill>
              <a:effectLst/>
              <a:latin typeface="+mn-lt"/>
              <a:ea typeface="+mn-ea"/>
              <a:cs typeface="+mn-cs"/>
            </a:rPr>
            <a:t>に伴い、類似団体と比較して経常収支比率の好転が薄弱となった</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社会情勢による物価高騰や</a:t>
          </a:r>
          <a:r>
            <a:rPr kumimoji="1" lang="ja-JP" altLang="ja-JP" sz="1000">
              <a:solidFill>
                <a:schemeClr val="dk1"/>
              </a:solidFill>
              <a:effectLst/>
              <a:latin typeface="+mn-lt"/>
              <a:ea typeface="+mn-ea"/>
              <a:cs typeface="+mn-cs"/>
            </a:rPr>
            <a:t>扶助費など</a:t>
          </a:r>
          <a:r>
            <a:rPr kumimoji="1" lang="ja-JP" altLang="en-US" sz="1000">
              <a:solidFill>
                <a:schemeClr val="dk1"/>
              </a:solidFill>
              <a:effectLst/>
              <a:latin typeface="+mn-lt"/>
              <a:ea typeface="+mn-ea"/>
              <a:cs typeface="+mn-cs"/>
            </a:rPr>
            <a:t>の増加</a:t>
          </a:r>
          <a:r>
            <a:rPr kumimoji="1" lang="ja-JP" altLang="ja-JP" sz="1000">
              <a:solidFill>
                <a:schemeClr val="dk1"/>
              </a:solidFill>
              <a:effectLst/>
              <a:latin typeface="+mn-lt"/>
              <a:ea typeface="+mn-ea"/>
              <a:cs typeface="+mn-cs"/>
            </a:rPr>
            <a:t>の上昇が予想される</a:t>
          </a:r>
          <a:r>
            <a:rPr kumimoji="1"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「行政改革アクションプラン」に基づく定員管理及び給与の適正化や、「公共施設等総合管理計画」に基づく公共施設の統廃合による維持管理費の節減など、経常的経費の削減に一層努めていく。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90170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019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147003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0196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147003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226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96203</xdr:rowOff>
    </xdr:from>
    <xdr:to>
      <xdr:col>11</xdr:col>
      <xdr:colOff>82550</xdr:colOff>
      <xdr:row>63</xdr:row>
      <xdr:rowOff>26353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24,348</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した要因としては、</a:t>
          </a:r>
          <a:r>
            <a:rPr kumimoji="1" lang="ja-JP" altLang="en-US" sz="1100">
              <a:solidFill>
                <a:schemeClr val="dk1"/>
              </a:solidFill>
              <a:effectLst/>
              <a:latin typeface="+mn-lt"/>
              <a:ea typeface="+mn-ea"/>
              <a:cs typeface="+mn-cs"/>
            </a:rPr>
            <a:t>物件費等として、</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臨時的な経費として新庁舎移転に伴う備品購入や小中学校の学習用タブレット購入等があ</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今後も「行政改革アクションプラン」に基づく定員管理及び給与の適正化による人件費の抑制、並びに、「公共施設等総合管理計画」に基づく公共施設の適正化を進め、修繕費や維持補修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120399</xdr:rowOff>
    </xdr:from>
    <xdr:to>
      <xdr:col>23</xdr:col>
      <xdr:colOff>133350</xdr:colOff>
      <xdr:row>82</xdr:row>
      <xdr:rowOff>126189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79299"/>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165987</xdr:rowOff>
    </xdr:from>
    <xdr:to>
      <xdr:col>19</xdr:col>
      <xdr:colOff>133350</xdr:colOff>
      <xdr:row>82</xdr:row>
      <xdr:rowOff>126189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3437"/>
          <a:ext cx="889000" cy="13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144904</xdr:rowOff>
    </xdr:from>
    <xdr:to>
      <xdr:col>15</xdr:col>
      <xdr:colOff>82550</xdr:colOff>
      <xdr:row>81</xdr:row>
      <xdr:rowOff>165987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2354"/>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127411</xdr:rowOff>
    </xdr:from>
    <xdr:to>
      <xdr:col>11</xdr:col>
      <xdr:colOff>31750</xdr:colOff>
      <xdr:row>81</xdr:row>
      <xdr:rowOff>144904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4861"/>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69599</xdr:rowOff>
    </xdr:from>
    <xdr:to>
      <xdr:col>23</xdr:col>
      <xdr:colOff>184150</xdr:colOff>
      <xdr:row>82</xdr:row>
      <xdr:rowOff>171199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86126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75389</xdr:rowOff>
    </xdr:from>
    <xdr:to>
      <xdr:col>19</xdr:col>
      <xdr:colOff>184150</xdr:colOff>
      <xdr:row>83</xdr:row>
      <xdr:rowOff>5539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3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115187</xdr:rowOff>
    </xdr:from>
    <xdr:to>
      <xdr:col>15</xdr:col>
      <xdr:colOff>133350</xdr:colOff>
      <xdr:row>82</xdr:row>
      <xdr:rowOff>45337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55514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94104</xdr:rowOff>
    </xdr:from>
    <xdr:to>
      <xdr:col>11</xdr:col>
      <xdr:colOff>82550</xdr:colOff>
      <xdr:row>82</xdr:row>
      <xdr:rowOff>24254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34431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76611</xdr:rowOff>
    </xdr:from>
    <xdr:to>
      <xdr:col>7</xdr:col>
      <xdr:colOff>31750</xdr:colOff>
      <xdr:row>82</xdr:row>
      <xdr:rowOff>6761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千葉県内市町村の平均は</a:t>
          </a:r>
          <a:r>
            <a:rPr kumimoji="1" lang="en-US" altLang="ja-JP" sz="1100">
              <a:solidFill>
                <a:schemeClr val="dk1"/>
              </a:solidFill>
              <a:effectLst/>
              <a:latin typeface="+mn-lt"/>
              <a:ea typeface="+mn-ea"/>
              <a:cs typeface="+mn-cs"/>
            </a:rPr>
            <a:t>98.8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全国の市町村の平均（</a:t>
          </a:r>
          <a:r>
            <a:rPr kumimoji="1" lang="en-US" altLang="ja-JP" sz="1100">
              <a:solidFill>
                <a:schemeClr val="dk1"/>
              </a:solidFill>
              <a:effectLst/>
              <a:latin typeface="+mn-lt"/>
              <a:ea typeface="+mn-ea"/>
              <a:cs typeface="+mn-cs"/>
            </a:rPr>
            <a:t>98.8</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水準である。</a:t>
          </a:r>
          <a:endParaRPr lang="ja-JP" altLang="ja-JP" sz="1400">
            <a:effectLst/>
          </a:endParaRPr>
        </a:p>
        <a:p>
          <a:r>
            <a:rPr kumimoji="1" lang="ja-JP" altLang="ja-JP" sz="1100">
              <a:solidFill>
                <a:schemeClr val="dk1"/>
              </a:solidFill>
              <a:effectLst/>
              <a:latin typeface="+mn-lt"/>
              <a:ea typeface="+mn-ea"/>
              <a:cs typeface="+mn-cs"/>
            </a:rPr>
            <a:t>　今後も、職員採用や</a:t>
          </a:r>
          <a:r>
            <a:rPr kumimoji="1" lang="ja-JP" altLang="en-US" sz="1100">
              <a:solidFill>
                <a:schemeClr val="dk1"/>
              </a:solidFill>
              <a:effectLst/>
              <a:latin typeface="+mn-lt"/>
              <a:ea typeface="+mn-ea"/>
              <a:cs typeface="+mn-cs"/>
            </a:rPr>
            <a:t>保育所等</a:t>
          </a:r>
          <a:r>
            <a:rPr kumimoji="1" lang="ja-JP" altLang="ja-JP" sz="1100">
              <a:solidFill>
                <a:schemeClr val="dk1"/>
              </a:solidFill>
              <a:effectLst/>
              <a:latin typeface="+mn-lt"/>
              <a:ea typeface="+mn-ea"/>
              <a:cs typeface="+mn-cs"/>
            </a:rPr>
            <a:t>施設集約化による人員配置など、職員構成のバランスを考慮し、給与水準の適正化を推進する。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職員数は</a:t>
          </a:r>
          <a:r>
            <a:rPr kumimoji="1" lang="en-US" altLang="ja-JP" sz="1100" baseline="0">
              <a:solidFill>
                <a:schemeClr val="dk1"/>
              </a:solidFill>
              <a:effectLst/>
              <a:latin typeface="+mn-lt"/>
              <a:ea typeface="+mn-ea"/>
              <a:cs typeface="+mn-cs"/>
            </a:rPr>
            <a:t>593</a:t>
          </a:r>
          <a:r>
            <a:rPr kumimoji="1" lang="ja-JP" altLang="ja-JP" sz="1100" baseline="0">
              <a:solidFill>
                <a:schemeClr val="dk1"/>
              </a:solidFill>
              <a:effectLst/>
              <a:latin typeface="+mn-lt"/>
              <a:ea typeface="+mn-ea"/>
              <a:cs typeface="+mn-cs"/>
            </a:rPr>
            <a:t>人で前年度から</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人</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したため、</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　</a:t>
          </a:r>
          <a:endParaRPr lang="ja-JP" altLang="ja-JP" sz="1400">
            <a:effectLst/>
          </a:endParaRPr>
        </a:p>
        <a:p>
          <a:r>
            <a:rPr kumimoji="1" lang="ja-JP" altLang="ja-JP" sz="1100" baseline="0">
              <a:solidFill>
                <a:schemeClr val="dk1"/>
              </a:solidFill>
              <a:effectLst/>
              <a:latin typeface="+mn-lt"/>
              <a:ea typeface="+mn-ea"/>
              <a:cs typeface="+mn-cs"/>
            </a:rPr>
            <a:t>　市町村合併に伴い消防の業務が一部事務組合から市に編入されたため職員数が増加したことや、公設公営による保育所の設置数が多いこと</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が主な要因となり、類似団体平均よりも</a:t>
          </a:r>
          <a:r>
            <a:rPr kumimoji="1" lang="en-US" altLang="ja-JP" sz="1100" baseline="0">
              <a:solidFill>
                <a:schemeClr val="dk1"/>
              </a:solidFill>
              <a:effectLst/>
              <a:latin typeface="+mn-lt"/>
              <a:ea typeface="+mn-ea"/>
              <a:cs typeface="+mn-cs"/>
            </a:rPr>
            <a:t>0.67</a:t>
          </a:r>
          <a:r>
            <a:rPr kumimoji="1" lang="ja-JP" altLang="ja-JP" sz="1100" baseline="0">
              <a:solidFill>
                <a:schemeClr val="dk1"/>
              </a:solidFill>
              <a:effectLst/>
              <a:latin typeface="+mn-lt"/>
              <a:ea typeface="+mn-ea"/>
              <a:cs typeface="+mn-cs"/>
            </a:rPr>
            <a:t>ポイント高い数値を示している。</a:t>
          </a:r>
          <a:endParaRPr lang="ja-JP" altLang="ja-JP" sz="1400">
            <a:effectLst/>
          </a:endParaRPr>
        </a:p>
        <a:p>
          <a:r>
            <a:rPr kumimoji="1" lang="ja-JP" altLang="ja-JP" sz="1100" baseline="0">
              <a:solidFill>
                <a:schemeClr val="dk1"/>
              </a:solidFill>
              <a:effectLst/>
              <a:latin typeface="+mn-lt"/>
              <a:ea typeface="+mn-ea"/>
              <a:cs typeface="+mn-cs"/>
            </a:rPr>
            <a:t>　「第</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次定員適正化計画</a:t>
          </a:r>
          <a:r>
            <a:rPr kumimoji="1" lang="en-US" altLang="ja-JP" sz="1100" baseline="0">
              <a:solidFill>
                <a:schemeClr val="dk1"/>
              </a:solidFill>
              <a:effectLst/>
              <a:latin typeface="+mn-lt"/>
              <a:ea typeface="+mn-ea"/>
              <a:cs typeface="+mn-cs"/>
            </a:rPr>
            <a:t>(R2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R6)</a:t>
          </a:r>
          <a:r>
            <a:rPr kumimoji="1" lang="ja-JP" altLang="ja-JP" sz="1100" baseline="0">
              <a:solidFill>
                <a:schemeClr val="dk1"/>
              </a:solidFill>
              <a:effectLst/>
              <a:latin typeface="+mn-lt"/>
              <a:ea typeface="+mn-ea"/>
              <a:cs typeface="+mn-cs"/>
            </a:rPr>
            <a:t>」に基づく職員数の適正化</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％減</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を進め、今後も「行政改革アクションプラン」に基づき、給与の適正化や施設の統廃合による職員数の抑制を図る。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21469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987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19171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398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11128</xdr:rowOff>
    </xdr:from>
    <xdr:to>
      <xdr:col>72</xdr:col>
      <xdr:colOff>203200</xdr:colOff>
      <xdr:row>62</xdr:row>
      <xdr:rowOff>19171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410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11128</xdr:rowOff>
    </xdr:from>
    <xdr:to>
      <xdr:col>68</xdr:col>
      <xdr:colOff>152400</xdr:colOff>
      <xdr:row>62</xdr:row>
      <xdr:rowOff>12277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10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142119</xdr:rowOff>
    </xdr:from>
    <xdr:to>
      <xdr:col>81</xdr:col>
      <xdr:colOff>95250</xdr:colOff>
      <xdr:row>62</xdr:row>
      <xdr:rowOff>72269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114196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130628</xdr:rowOff>
    </xdr:from>
    <xdr:to>
      <xdr:col>77</xdr:col>
      <xdr:colOff>95250</xdr:colOff>
      <xdr:row>62</xdr:row>
      <xdr:rowOff>60778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139821</xdr:rowOff>
    </xdr:from>
    <xdr:to>
      <xdr:col>73</xdr:col>
      <xdr:colOff>44450</xdr:colOff>
      <xdr:row>62</xdr:row>
      <xdr:rowOff>69971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54748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131778</xdr:rowOff>
    </xdr:from>
    <xdr:to>
      <xdr:col>68</xdr:col>
      <xdr:colOff>203200</xdr:colOff>
      <xdr:row>62</xdr:row>
      <xdr:rowOff>61928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46705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47854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ポイント増加している。また、旭市の一般会計等では地方独立行政法人国保旭中央病院のための病院事業債を純計しているため、類似団体平均を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合併団体の固有財源である合併特例債においては、令和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年度末発行可能残高が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億円となったため（</a:t>
          </a:r>
          <a:r>
            <a:rPr kumimoji="1" lang="en-US" altLang="ja-JP" sz="1100">
              <a:solidFill>
                <a:schemeClr val="dk1"/>
              </a:solidFill>
              <a:effectLst/>
              <a:latin typeface="+mn-lt"/>
              <a:ea typeface="+mn-ea"/>
              <a:cs typeface="+mn-cs"/>
            </a:rPr>
            <a:t>90.5</a:t>
          </a:r>
          <a:r>
            <a:rPr kumimoji="1" lang="ja-JP" altLang="ja-JP" sz="1100">
              <a:solidFill>
                <a:schemeClr val="dk1"/>
              </a:solidFill>
              <a:effectLst/>
              <a:latin typeface="+mn-lt"/>
              <a:ea typeface="+mn-ea"/>
              <a:cs typeface="+mn-cs"/>
            </a:rPr>
            <a:t>％が執行済）、今後は各事業の必要性を精査するとともに、他の交付税措置のある有利な起債を活用し、急激な上昇の抑制に努める。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1411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26651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38805</xdr:rowOff>
    </xdr:from>
    <xdr:to>
      <xdr:col>77</xdr:col>
      <xdr:colOff>44450</xdr:colOff>
      <xdr:row>42</xdr:row>
      <xdr:rowOff>65617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38805</xdr:rowOff>
    </xdr:from>
    <xdr:to>
      <xdr:col>72</xdr:col>
      <xdr:colOff>203200</xdr:colOff>
      <xdr:row>42</xdr:row>
      <xdr:rowOff>79022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119239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159455</xdr:rowOff>
    </xdr:from>
    <xdr:to>
      <xdr:col>73</xdr:col>
      <xdr:colOff>44450</xdr:colOff>
      <xdr:row>42</xdr:row>
      <xdr:rowOff>89605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74382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特例債等の交付税措置の高い有利な地方債を活用したことにより基準財政需要額算入見込額が確保され、また、財政調整基金などの計画的な基金の積立額の増加により、充当可能財源が将来負担額を上回ったため、将来負担比率は前年度同様算定されなか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普通会計の職員数は前年度</a:t>
          </a:r>
          <a:r>
            <a:rPr kumimoji="1" lang="en-US" altLang="ja-JP" sz="1100">
              <a:solidFill>
                <a:sysClr val="windowText" lastClr="000000"/>
              </a:solidFill>
              <a:effectLst/>
              <a:latin typeface="+mn-lt"/>
              <a:ea typeface="+mn-ea"/>
              <a:cs typeface="+mn-cs"/>
            </a:rPr>
            <a:t>(R2:592</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増加したものの</a:t>
          </a:r>
          <a:r>
            <a:rPr kumimoji="1" lang="ja-JP" altLang="ja-JP" sz="1100">
              <a:solidFill>
                <a:sysClr val="windowText" lastClr="000000"/>
              </a:solidFill>
              <a:effectLst/>
              <a:latin typeface="+mn-lt"/>
              <a:ea typeface="+mn-ea"/>
              <a:cs typeface="+mn-cs"/>
            </a:rPr>
            <a:t>、職員給</a:t>
          </a:r>
          <a:r>
            <a:rPr kumimoji="1" lang="ja-JP" altLang="en-US" sz="1100">
              <a:solidFill>
                <a:sysClr val="windowText" lastClr="000000"/>
              </a:solidFill>
              <a:effectLst/>
              <a:latin typeface="+mn-lt"/>
              <a:ea typeface="+mn-ea"/>
              <a:cs typeface="+mn-cs"/>
            </a:rPr>
            <a:t>としては、職員の新陳代謝等により</a:t>
          </a:r>
          <a:r>
            <a:rPr kumimoji="1" lang="en-US" altLang="ja-JP" sz="1100">
              <a:solidFill>
                <a:sysClr val="windowText" lastClr="000000"/>
              </a:solidFill>
              <a:effectLst/>
              <a:latin typeface="+mn-lt"/>
              <a:ea typeface="+mn-ea"/>
              <a:cs typeface="+mn-cs"/>
            </a:rPr>
            <a:t>2.06</a:t>
          </a:r>
          <a:r>
            <a:rPr kumimoji="1" lang="ja-JP" altLang="ja-JP" sz="1100">
              <a:solidFill>
                <a:sysClr val="windowText" lastClr="000000"/>
              </a:solidFill>
              <a:effectLst/>
              <a:latin typeface="+mn-lt"/>
              <a:ea typeface="+mn-ea"/>
              <a:cs typeface="+mn-cs"/>
            </a:rPr>
            <a:t>％減少した</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また、旭市は</a:t>
          </a:r>
          <a:r>
            <a:rPr kumimoji="1" lang="ja-JP" altLang="en-US" sz="1100">
              <a:solidFill>
                <a:schemeClr val="dk1"/>
              </a:solidFill>
              <a:effectLst/>
              <a:latin typeface="+mn-lt"/>
              <a:ea typeface="+mn-ea"/>
              <a:cs typeface="+mn-cs"/>
            </a:rPr>
            <a:t>消防業務</a:t>
          </a:r>
          <a:r>
            <a:rPr kumimoji="1" lang="ja-JP" altLang="ja-JP" sz="1100">
              <a:solidFill>
                <a:schemeClr val="dk1"/>
              </a:solidFill>
              <a:effectLst/>
              <a:latin typeface="+mn-lt"/>
              <a:ea typeface="+mn-ea"/>
              <a:cs typeface="+mn-cs"/>
            </a:rPr>
            <a:t>や給食調理業務、保育所運営を直営で行っているため、類似団体平均より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今後は、「行政改革アクションプラン」に基づき、定員管理及び給与の適正化、公共施設の統廃合による人員配置の見直し、指定管理者制度の導入等の検討など人件費の削減に努める。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335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39</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408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39</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37846</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24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158496</xdr:rowOff>
    </xdr:from>
    <xdr:to>
      <xdr:col>11</xdr:col>
      <xdr:colOff>60325</xdr:colOff>
      <xdr:row>39</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前年度から</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ポイント減少し、類似団体平均も</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ポイント下回っている。　</a:t>
          </a:r>
          <a:endParaRPr lang="ja-JP" altLang="ja-JP" sz="1400">
            <a:effectLst/>
          </a:endParaRPr>
        </a:p>
        <a:p>
          <a:r>
            <a:rPr kumimoji="1" lang="ja-JP" altLang="ja-JP" sz="1100" baseline="0">
              <a:solidFill>
                <a:schemeClr val="dk1"/>
              </a:solidFill>
              <a:effectLst/>
              <a:latin typeface="+mn-lt"/>
              <a:ea typeface="+mn-ea"/>
              <a:cs typeface="+mn-cs"/>
            </a:rPr>
            <a:t>　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には基幹系システムの更新が行われることや第二学校給食センターの修繕等により、一時的に増加</a:t>
          </a:r>
          <a:r>
            <a:rPr kumimoji="1" lang="ja-JP" altLang="ja-JP" sz="1100" baseline="0">
              <a:solidFill>
                <a:schemeClr val="dk1"/>
              </a:solidFill>
              <a:effectLst/>
              <a:latin typeface="+mn-lt"/>
              <a:ea typeface="+mn-ea"/>
              <a:cs typeface="+mn-cs"/>
            </a:rPr>
            <a:t>する見込みである。</a:t>
          </a:r>
          <a:endParaRPr lang="ja-JP" altLang="ja-JP" sz="1400">
            <a:effectLst/>
          </a:endParaRPr>
        </a:p>
        <a:p>
          <a:r>
            <a:rPr kumimoji="1" lang="ja-JP" altLang="ja-JP" sz="1100" baseline="0">
              <a:solidFill>
                <a:schemeClr val="dk1"/>
              </a:solidFill>
              <a:effectLst/>
              <a:latin typeface="+mn-lt"/>
              <a:ea typeface="+mn-ea"/>
              <a:cs typeface="+mn-cs"/>
            </a:rPr>
            <a:t>　今後は、「公共施設等総合管理計画」に基づく施設の統廃合を進めるなど、施設管理経費の削減を図り、物件費の抑制に努めていく。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37193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施設型給付費などが増加したことにより増となった。</a:t>
          </a:r>
          <a:endParaRPr lang="ja-JP" altLang="ja-JP" sz="1400">
            <a:effectLst/>
          </a:endParaRPr>
        </a:p>
        <a:p>
          <a:r>
            <a:rPr kumimoji="1" lang="ja-JP" altLang="ja-JP" sz="1100">
              <a:solidFill>
                <a:schemeClr val="dk1"/>
              </a:solidFill>
              <a:effectLst/>
              <a:latin typeface="+mn-lt"/>
              <a:ea typeface="+mn-ea"/>
              <a:cs typeface="+mn-cs"/>
            </a:rPr>
            <a:t>　今後は、少子高齢化の影響等に伴う社会福祉費や老人福祉費の増加により、上昇が予想される。扶助費の急激な増加を抑制するため、単独事業の見直しなどに努める。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55</xdr:row>
      <xdr:rowOff>156718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77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56</xdr:row>
      <xdr:rowOff>67564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67564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6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156718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105918</xdr:rowOff>
    </xdr:from>
    <xdr:to>
      <xdr:col>24</xdr:col>
      <xdr:colOff>76200</xdr:colOff>
      <xdr:row>56</xdr:row>
      <xdr:rowOff>36068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77995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96774</xdr:rowOff>
    </xdr:from>
    <xdr:to>
      <xdr:col>20</xdr:col>
      <xdr:colOff>38100</xdr:colOff>
      <xdr:row>56</xdr:row>
      <xdr:rowOff>26924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37101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前年度から</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し、類似団体平均を</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ポイント下回っている。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各特別会計等への繰出金や</a:t>
          </a:r>
          <a:r>
            <a:rPr kumimoji="1" lang="ja-JP" altLang="ja-JP" sz="1100" baseline="0">
              <a:solidFill>
                <a:schemeClr val="dk1"/>
              </a:solidFill>
              <a:effectLst/>
              <a:latin typeface="+mn-lt"/>
              <a:ea typeface="+mn-ea"/>
              <a:cs typeface="+mn-cs"/>
            </a:rPr>
            <a:t>修繕</a:t>
          </a:r>
          <a:r>
            <a:rPr kumimoji="1" lang="ja-JP" altLang="en-US" sz="1100" baseline="0">
              <a:solidFill>
                <a:schemeClr val="dk1"/>
              </a:solidFill>
              <a:effectLst/>
              <a:latin typeface="+mn-lt"/>
              <a:ea typeface="+mn-ea"/>
              <a:cs typeface="+mn-cs"/>
            </a:rPr>
            <a:t>・維持補修費全般の</a:t>
          </a:r>
          <a:r>
            <a:rPr kumimoji="1" lang="ja-JP" altLang="ja-JP" sz="1100" baseline="0">
              <a:solidFill>
                <a:schemeClr val="dk1"/>
              </a:solidFill>
              <a:effectLst/>
              <a:latin typeface="+mn-lt"/>
              <a:ea typeface="+mn-ea"/>
              <a:cs typeface="+mn-cs"/>
            </a:rPr>
            <a:t>微</a:t>
          </a:r>
          <a:r>
            <a:rPr kumimoji="1" lang="ja-JP" altLang="en-US" sz="1100" baseline="0">
              <a:solidFill>
                <a:schemeClr val="dk1"/>
              </a:solidFill>
              <a:effectLst/>
              <a:latin typeface="+mn-lt"/>
              <a:ea typeface="+mn-ea"/>
              <a:cs typeface="+mn-cs"/>
            </a:rPr>
            <a:t>増により、</a:t>
          </a:r>
          <a:r>
            <a:rPr kumimoji="1" lang="ja-JP" altLang="ja-JP" sz="1100" baseline="0">
              <a:solidFill>
                <a:schemeClr val="dk1"/>
              </a:solidFill>
              <a:effectLst/>
              <a:latin typeface="+mn-lt"/>
              <a:ea typeface="+mn-ea"/>
              <a:cs typeface="+mn-cs"/>
            </a:rPr>
            <a:t>前年度</a:t>
          </a:r>
          <a:r>
            <a:rPr kumimoji="1" lang="ja-JP" altLang="en-US" sz="1100" baseline="0">
              <a:solidFill>
                <a:schemeClr val="dk1"/>
              </a:solidFill>
              <a:effectLst/>
              <a:latin typeface="+mn-lt"/>
              <a:ea typeface="+mn-ea"/>
              <a:cs typeface="+mn-cs"/>
            </a:rPr>
            <a:t>と比較し増となって</a:t>
          </a:r>
          <a:r>
            <a:rPr kumimoji="1" lang="ja-JP" altLang="ja-JP" sz="1100" baseline="0">
              <a:solidFill>
                <a:schemeClr val="dk1"/>
              </a:solidFill>
              <a:effectLst/>
              <a:latin typeface="+mn-lt"/>
              <a:ea typeface="+mn-ea"/>
              <a:cs typeface="+mn-cs"/>
            </a:rPr>
            <a:t>いる。</a:t>
          </a:r>
          <a:endParaRPr lang="ja-JP" altLang="ja-JP" sz="1400">
            <a:effectLst/>
          </a:endParaRPr>
        </a:p>
        <a:p>
          <a:r>
            <a:rPr kumimoji="1" lang="ja-JP" altLang="ja-JP" sz="1100" baseline="0">
              <a:solidFill>
                <a:schemeClr val="dk1"/>
              </a:solidFill>
              <a:effectLst/>
              <a:latin typeface="+mn-lt"/>
              <a:ea typeface="+mn-ea"/>
              <a:cs typeface="+mn-cs"/>
            </a:rPr>
            <a:t>　今後は、施設の老朽化に伴い、</a:t>
          </a:r>
          <a:r>
            <a:rPr kumimoji="1" lang="ja-JP" altLang="en-US" sz="1100" baseline="0">
              <a:solidFill>
                <a:schemeClr val="dk1"/>
              </a:solidFill>
              <a:effectLst/>
              <a:latin typeface="+mn-lt"/>
              <a:ea typeface="+mn-ea"/>
              <a:cs typeface="+mn-cs"/>
            </a:rPr>
            <a:t>ますます</a:t>
          </a:r>
          <a:r>
            <a:rPr kumimoji="1" lang="ja-JP" altLang="ja-JP" sz="1100" baseline="0">
              <a:solidFill>
                <a:schemeClr val="dk1"/>
              </a:solidFill>
              <a:effectLst/>
              <a:latin typeface="+mn-lt"/>
              <a:ea typeface="+mn-ea"/>
              <a:cs typeface="+mn-cs"/>
            </a:rPr>
            <a:t>維持補修費等が増加していくことが予想されるため、「公共施設等総合管理計画」に基づき、計画的に施設を維持していくことで比率上昇の抑制に努める。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110672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526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78015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29028</xdr:rowOff>
    </xdr:from>
    <xdr:to>
      <xdr:col>69</xdr:col>
      <xdr:colOff>92075</xdr:colOff>
      <xdr:row>56</xdr:row>
      <xdr:rowOff>78015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59872</xdr:rowOff>
    </xdr:from>
    <xdr:to>
      <xdr:col>82</xdr:col>
      <xdr:colOff>158750</xdr:colOff>
      <xdr:row>54</xdr:row>
      <xdr:rowOff>161472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76399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149678</xdr:rowOff>
    </xdr:from>
    <xdr:to>
      <xdr:col>65</xdr:col>
      <xdr:colOff>53975</xdr:colOff>
      <xdr:row>56</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主な増加の</a:t>
          </a:r>
          <a:r>
            <a:rPr kumimoji="1" lang="ja-JP" altLang="ja-JP" sz="1100">
              <a:solidFill>
                <a:schemeClr val="dk1"/>
              </a:solidFill>
              <a:effectLst/>
              <a:latin typeface="+mn-lt"/>
              <a:ea typeface="+mn-ea"/>
              <a:cs typeface="+mn-cs"/>
            </a:rPr>
            <a:t>要因として、広域ごみ処理</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う、東総地区広域市町村圏事務組合負担金</a:t>
          </a:r>
          <a:r>
            <a:rPr kumimoji="1" lang="ja-JP" altLang="ja-JP" sz="1100">
              <a:solidFill>
                <a:schemeClr val="dk1"/>
              </a:solidFill>
              <a:effectLst/>
              <a:latin typeface="+mn-lt"/>
              <a:ea typeface="+mn-ea"/>
              <a:cs typeface="+mn-cs"/>
            </a:rPr>
            <a:t>への運営費負担金が、前年度より</a:t>
          </a:r>
          <a:r>
            <a:rPr kumimoji="1" lang="en-US" altLang="ja-JP" sz="1100">
              <a:solidFill>
                <a:schemeClr val="dk1"/>
              </a:solidFill>
              <a:effectLst/>
              <a:latin typeface="+mn-lt"/>
              <a:ea typeface="+mn-ea"/>
              <a:cs typeface="+mn-cs"/>
            </a:rPr>
            <a:t>201,219</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ことなどによるものである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今後は、現行の市単独補助金を、経済状況に応じ必要性を精査したうえで見直しを徹底するなど、必要以上の補助費の抑制に努める。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167005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649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155575</xdr:rowOff>
    </xdr:from>
    <xdr:to>
      <xdr:col>78</xdr:col>
      <xdr:colOff>69850</xdr:colOff>
      <xdr:row>38</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992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155575</xdr:rowOff>
    </xdr:from>
    <xdr:to>
      <xdr:col>73</xdr:col>
      <xdr:colOff>180975</xdr:colOff>
      <xdr:row>38</xdr:row>
      <xdr:rowOff>52705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99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52705</xdr:rowOff>
    </xdr:from>
    <xdr:to>
      <xdr:col>69</xdr:col>
      <xdr:colOff>92075</xdr:colOff>
      <xdr:row>38</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67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116205</xdr:rowOff>
    </xdr:from>
    <xdr:to>
      <xdr:col>82</xdr:col>
      <xdr:colOff>158750</xdr:colOff>
      <xdr:row>39</xdr:row>
      <xdr:rowOff>46355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88282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104775</xdr:rowOff>
    </xdr:from>
    <xdr:to>
      <xdr:col>74</xdr:col>
      <xdr:colOff>31750</xdr:colOff>
      <xdr:row>38</xdr:row>
      <xdr:rowOff>34925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19702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88282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前年度から</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ポイント増加しているが、類似団体平均を</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ポイント下回っている。主な</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要因は、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年度で償還が終了した、海上中学校建設事業や道の駅施設整備事業等</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大型事業の</a:t>
          </a:r>
          <a:r>
            <a:rPr kumimoji="1" lang="ja-JP" altLang="ja-JP" sz="1000">
              <a:solidFill>
                <a:schemeClr val="dk1"/>
              </a:solidFill>
              <a:effectLst/>
              <a:latin typeface="+mn-lt"/>
              <a:ea typeface="+mn-ea"/>
              <a:cs typeface="+mn-cs"/>
            </a:rPr>
            <a:t>元金償還が</a:t>
          </a:r>
          <a:r>
            <a:rPr kumimoji="1" lang="ja-JP" altLang="en-US" sz="1000">
              <a:solidFill>
                <a:schemeClr val="dk1"/>
              </a:solidFill>
              <a:effectLst/>
              <a:latin typeface="+mn-lt"/>
              <a:ea typeface="+mn-ea"/>
              <a:cs typeface="+mn-cs"/>
            </a:rPr>
            <a:t>終了</a:t>
          </a:r>
          <a:r>
            <a:rPr kumimoji="1" lang="ja-JP" altLang="ja-JP" sz="1000">
              <a:solidFill>
                <a:schemeClr val="dk1"/>
              </a:solidFill>
              <a:effectLst/>
              <a:latin typeface="+mn-lt"/>
              <a:ea typeface="+mn-ea"/>
              <a:cs typeface="+mn-cs"/>
            </a:rPr>
            <a:t>したためである。</a:t>
          </a:r>
          <a:endParaRPr lang="ja-JP" altLang="ja-JP" sz="1100">
            <a:effectLst/>
          </a:endParaRPr>
        </a:p>
        <a:p>
          <a:r>
            <a:rPr kumimoji="1" lang="ja-JP" altLang="ja-JP" sz="1000">
              <a:solidFill>
                <a:schemeClr val="dk1"/>
              </a:solidFill>
              <a:effectLst/>
              <a:latin typeface="+mn-lt"/>
              <a:ea typeface="+mn-ea"/>
              <a:cs typeface="+mn-cs"/>
            </a:rPr>
            <a:t>　今後は</a:t>
          </a:r>
          <a:r>
            <a:rPr kumimoji="1" lang="ja-JP" altLang="en-US" sz="1000">
              <a:solidFill>
                <a:schemeClr val="dk1"/>
              </a:solidFill>
              <a:effectLst/>
              <a:latin typeface="+mn-lt"/>
              <a:ea typeface="+mn-ea"/>
              <a:cs typeface="+mn-cs"/>
            </a:rPr>
            <a:t>本庁舎建設分の元金償還が開始すること</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共施設の長寿命化等の地方債を財源とする事業の予定が多いことから、交付税措置の高い地方債の活用を徹底するとともに、適債性のある事業であっても事業の必要性をよく精査し、公債費の適正管理に努め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45357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42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64407</xdr:rowOff>
    </xdr:from>
    <xdr:to>
      <xdr:col>15</xdr:col>
      <xdr:colOff>98425</xdr:colOff>
      <xdr:row>75</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92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42635</xdr:rowOff>
    </xdr:from>
    <xdr:to>
      <xdr:col>11</xdr:col>
      <xdr:colOff>9525</xdr:colOff>
      <xdr:row>75</xdr:row>
      <xdr:rowOff>64407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01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13607</xdr:rowOff>
    </xdr:from>
    <xdr:to>
      <xdr:col>11</xdr:col>
      <xdr:colOff>60325</xdr:colOff>
      <xdr:row>75</xdr:row>
      <xdr:rowOff>115207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125384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163285</xdr:rowOff>
    </xdr:from>
    <xdr:to>
      <xdr:col>6</xdr:col>
      <xdr:colOff>171450</xdr:colOff>
      <xdr:row>75</xdr:row>
      <xdr:rowOff>93435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103612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・物件費や人件費の減少により</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前年度から</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しており、類似団体平均を</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回った。</a:t>
          </a:r>
          <a:endParaRPr lang="ja-JP" altLang="ja-JP" sz="1400">
            <a:effectLst/>
          </a:endParaRPr>
        </a:p>
        <a:p>
          <a:r>
            <a:rPr kumimoji="1" lang="ja-JP" altLang="ja-JP" sz="1100" baseline="0">
              <a:solidFill>
                <a:schemeClr val="dk1"/>
              </a:solidFill>
              <a:effectLst/>
              <a:latin typeface="+mn-lt"/>
              <a:ea typeface="+mn-ea"/>
              <a:cs typeface="+mn-cs"/>
            </a:rPr>
            <a:t>　今後は、老朽化した施設の修繕費や維持補修費、社会保障関係経費が増大することが見込まれるため、事業の必要性や緊急性を十分精査し、住民サービスを低下させないよう注意しながら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382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791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78</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79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77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138447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47007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100687</xdr:rowOff>
    </xdr:from>
    <xdr:to>
      <xdr:col>29</xdr:col>
      <xdr:colOff>127000</xdr:colOff>
      <xdr:row>16</xdr:row>
      <xdr:rowOff>115103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91512"/>
          <a:ext cx="647700" cy="14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76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115103</xdr:rowOff>
    </xdr:from>
    <xdr:to>
      <xdr:col>26</xdr:col>
      <xdr:colOff>50800</xdr:colOff>
      <xdr:row>17</xdr:row>
      <xdr:rowOff>5861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05928"/>
          <a:ext cx="698500" cy="6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5861</xdr:rowOff>
    </xdr:from>
    <xdr:to>
      <xdr:col>22</xdr:col>
      <xdr:colOff>114300</xdr:colOff>
      <xdr:row>17</xdr:row>
      <xdr:rowOff>15148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68136"/>
          <a:ext cx="698500" cy="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15148</xdr:rowOff>
    </xdr:from>
    <xdr:to>
      <xdr:col>18</xdr:col>
      <xdr:colOff>177800</xdr:colOff>
      <xdr:row>17</xdr:row>
      <xdr:rowOff>26492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77423"/>
          <a:ext cx="698500" cy="1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49887</xdr:rowOff>
    </xdr:from>
    <xdr:to>
      <xdr:col>29</xdr:col>
      <xdr:colOff>177800</xdr:colOff>
      <xdr:row>16</xdr:row>
      <xdr:rowOff>151487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40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66414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8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64303</xdr:rowOff>
    </xdr:from>
    <xdr:to>
      <xdr:col>26</xdr:col>
      <xdr:colOff>101600</xdr:colOff>
      <xdr:row>16</xdr:row>
      <xdr:rowOff>165903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5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4630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126511</xdr:rowOff>
    </xdr:from>
    <xdr:to>
      <xdr:col>22</xdr:col>
      <xdr:colOff>165100</xdr:colOff>
      <xdr:row>17</xdr:row>
      <xdr:rowOff>56661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1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66838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8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135798</xdr:rowOff>
    </xdr:from>
    <xdr:to>
      <xdr:col>19</xdr:col>
      <xdr:colOff>38100</xdr:colOff>
      <xdr:row>17</xdr:row>
      <xdr:rowOff>65948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2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76125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147142</xdr:rowOff>
    </xdr:from>
    <xdr:to>
      <xdr:col>15</xdr:col>
      <xdr:colOff>101600</xdr:colOff>
      <xdr:row>17</xdr:row>
      <xdr:rowOff>77292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87469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193066</xdr:rowOff>
    </xdr:from>
    <xdr:to>
      <xdr:col>29</xdr:col>
      <xdr:colOff>127000</xdr:colOff>
      <xdr:row>35</xdr:row>
      <xdr:rowOff>336528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03416"/>
          <a:ext cx="647700" cy="14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336528</xdr:rowOff>
    </xdr:from>
    <xdr:to>
      <xdr:col>26</xdr:col>
      <xdr:colOff>50800</xdr:colOff>
      <xdr:row>36</xdr:row>
      <xdr:rowOff>76446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46878"/>
          <a:ext cx="698500" cy="8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76446</xdr:rowOff>
    </xdr:from>
    <xdr:to>
      <xdr:col>22</xdr:col>
      <xdr:colOff>114300</xdr:colOff>
      <xdr:row>36</xdr:row>
      <xdr:rowOff>83664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29696"/>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59727</xdr:rowOff>
    </xdr:from>
    <xdr:to>
      <xdr:col>18</xdr:col>
      <xdr:colOff>177800</xdr:colOff>
      <xdr:row>36</xdr:row>
      <xdr:rowOff>83664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12977"/>
          <a:ext cx="6985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142266</xdr:rowOff>
    </xdr:from>
    <xdr:to>
      <xdr:col>29</xdr:col>
      <xdr:colOff>177800</xdr:colOff>
      <xdr:row>35</xdr:row>
      <xdr:rowOff>243866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5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330243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285728</xdr:rowOff>
    </xdr:from>
    <xdr:to>
      <xdr:col>26</xdr:col>
      <xdr:colOff>101600</xdr:colOff>
      <xdr:row>36</xdr:row>
      <xdr:rowOff>44428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9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54605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6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25646</xdr:rowOff>
    </xdr:from>
    <xdr:to>
      <xdr:col>22</xdr:col>
      <xdr:colOff>165100</xdr:colOff>
      <xdr:row>36</xdr:row>
      <xdr:rowOff>127246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7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137423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74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32864</xdr:rowOff>
    </xdr:from>
    <xdr:to>
      <xdr:col>19</xdr:col>
      <xdr:colOff>38100</xdr:colOff>
      <xdr:row>36</xdr:row>
      <xdr:rowOff>134464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144641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8927</xdr:rowOff>
    </xdr:from>
    <xdr:to>
      <xdr:col>15</xdr:col>
      <xdr:colOff>101600</xdr:colOff>
      <xdr:row>36</xdr:row>
      <xdr:rowOff>110527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6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120704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3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127584</xdr:rowOff>
    </xdr:from>
    <xdr:to>
      <xdr:col>24</xdr:col>
      <xdr:colOff>63500</xdr:colOff>
      <xdr:row>34</xdr:row>
      <xdr:rowOff>157569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6884"/>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157569</xdr:rowOff>
    </xdr:from>
    <xdr:to>
      <xdr:col>19</xdr:col>
      <xdr:colOff>177800</xdr:colOff>
      <xdr:row>35</xdr:row>
      <xdr:rowOff>123634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6869"/>
          <a:ext cx="889000" cy="1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53848</xdr:rowOff>
    </xdr:from>
    <xdr:to>
      <xdr:col>15</xdr:col>
      <xdr:colOff>50800</xdr:colOff>
      <xdr:row>35</xdr:row>
      <xdr:rowOff>123634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4598"/>
          <a:ext cx="8890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53848</xdr:rowOff>
    </xdr:from>
    <xdr:to>
      <xdr:col>10</xdr:col>
      <xdr:colOff>114300</xdr:colOff>
      <xdr:row>35</xdr:row>
      <xdr:rowOff>53899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459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76784</xdr:rowOff>
    </xdr:from>
    <xdr:to>
      <xdr:col>24</xdr:col>
      <xdr:colOff>114300</xdr:colOff>
      <xdr:row>35</xdr:row>
      <xdr:rowOff>6934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99661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106769</xdr:rowOff>
    </xdr:from>
    <xdr:to>
      <xdr:col>20</xdr:col>
      <xdr:colOff>38100</xdr:colOff>
      <xdr:row>35</xdr:row>
      <xdr:rowOff>36919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53446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72834</xdr:rowOff>
    </xdr:from>
    <xdr:to>
      <xdr:col>15</xdr:col>
      <xdr:colOff>101600</xdr:colOff>
      <xdr:row>36</xdr:row>
      <xdr:rowOff>2984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19511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3048</xdr:rowOff>
    </xdr:from>
    <xdr:to>
      <xdr:col>10</xdr:col>
      <xdr:colOff>165100</xdr:colOff>
      <xdr:row>35</xdr:row>
      <xdr:rowOff>104648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121175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3099</xdr:rowOff>
    </xdr:from>
    <xdr:to>
      <xdr:col>6</xdr:col>
      <xdr:colOff>38100</xdr:colOff>
      <xdr:row>35</xdr:row>
      <xdr:rowOff>104699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116775</xdr:rowOff>
    </xdr:from>
    <xdr:to>
      <xdr:col>24</xdr:col>
      <xdr:colOff>63500</xdr:colOff>
      <xdr:row>57</xdr:row>
      <xdr:rowOff>170038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89425"/>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116775</xdr:rowOff>
    </xdr:from>
    <xdr:to>
      <xdr:col>19</xdr:col>
      <xdr:colOff>177800</xdr:colOff>
      <xdr:row>58</xdr:row>
      <xdr:rowOff>39491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9425"/>
          <a:ext cx="889000" cy="9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39491</xdr:rowOff>
    </xdr:from>
    <xdr:to>
      <xdr:col>15</xdr:col>
      <xdr:colOff>50800</xdr:colOff>
      <xdr:row>58</xdr:row>
      <xdr:rowOff>104235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3591"/>
          <a:ext cx="8890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104235</xdr:rowOff>
    </xdr:from>
    <xdr:to>
      <xdr:col>10</xdr:col>
      <xdr:colOff>114300</xdr:colOff>
      <xdr:row>58</xdr:row>
      <xdr:rowOff>126164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8335"/>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119238</xdr:rowOff>
    </xdr:from>
    <xdr:to>
      <xdr:col>24</xdr:col>
      <xdr:colOff>114300</xdr:colOff>
      <xdr:row>58</xdr:row>
      <xdr:rowOff>49388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34165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65975</xdr:rowOff>
    </xdr:from>
    <xdr:to>
      <xdr:col>20</xdr:col>
      <xdr:colOff>38100</xdr:colOff>
      <xdr:row>57</xdr:row>
      <xdr:rowOff>167575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158702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160141</xdr:rowOff>
    </xdr:from>
    <xdr:to>
      <xdr:col>15</xdr:col>
      <xdr:colOff>101600</xdr:colOff>
      <xdr:row>58</xdr:row>
      <xdr:rowOff>90291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81418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53435</xdr:rowOff>
    </xdr:from>
    <xdr:to>
      <xdr:col>10</xdr:col>
      <xdr:colOff>165100</xdr:colOff>
      <xdr:row>58</xdr:row>
      <xdr:rowOff>155035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146162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75364</xdr:rowOff>
    </xdr:from>
    <xdr:to>
      <xdr:col>6</xdr:col>
      <xdr:colOff>38100</xdr:colOff>
      <xdr:row>59</xdr:row>
      <xdr:rowOff>5514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168091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133071</xdr:rowOff>
    </xdr:from>
    <xdr:to>
      <xdr:col>24</xdr:col>
      <xdr:colOff>63500</xdr:colOff>
      <xdr:row>78</xdr:row>
      <xdr:rowOff>148920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6171"/>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148920</xdr:rowOff>
    </xdr:from>
    <xdr:to>
      <xdr:col>19</xdr:col>
      <xdr:colOff>177800</xdr:colOff>
      <xdr:row>78</xdr:row>
      <xdr:rowOff>159359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2020"/>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91960</xdr:rowOff>
    </xdr:from>
    <xdr:to>
      <xdr:col>15</xdr:col>
      <xdr:colOff>50800</xdr:colOff>
      <xdr:row>78</xdr:row>
      <xdr:rowOff>159359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5060"/>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91960</xdr:rowOff>
    </xdr:from>
    <xdr:to>
      <xdr:col>10</xdr:col>
      <xdr:colOff>114300</xdr:colOff>
      <xdr:row>78</xdr:row>
      <xdr:rowOff>114745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5060"/>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82271</xdr:rowOff>
    </xdr:from>
    <xdr:to>
      <xdr:col>24</xdr:col>
      <xdr:colOff>114300</xdr:colOff>
      <xdr:row>79</xdr:row>
      <xdr:rowOff>12421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168648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98120</xdr:rowOff>
    </xdr:from>
    <xdr:to>
      <xdr:col>20</xdr:col>
      <xdr:colOff>38100</xdr:colOff>
      <xdr:row>79</xdr:row>
      <xdr:rowOff>28270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19397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108559</xdr:rowOff>
    </xdr:from>
    <xdr:to>
      <xdr:col>15</xdr:col>
      <xdr:colOff>101600</xdr:colOff>
      <xdr:row>79</xdr:row>
      <xdr:rowOff>38709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29836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41160</xdr:rowOff>
    </xdr:from>
    <xdr:to>
      <xdr:col>10</xdr:col>
      <xdr:colOff>165100</xdr:colOff>
      <xdr:row>78</xdr:row>
      <xdr:rowOff>142760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133887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63945</xdr:rowOff>
    </xdr:from>
    <xdr:to>
      <xdr:col>6</xdr:col>
      <xdr:colOff>38100</xdr:colOff>
      <xdr:row>78</xdr:row>
      <xdr:rowOff>165545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156672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142106</xdr:rowOff>
    </xdr:from>
    <xdr:to>
      <xdr:col>24</xdr:col>
      <xdr:colOff>63500</xdr:colOff>
      <xdr:row>98</xdr:row>
      <xdr:rowOff>56674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01306"/>
          <a:ext cx="838200" cy="2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56674</xdr:rowOff>
    </xdr:from>
    <xdr:to>
      <xdr:col>19</xdr:col>
      <xdr:colOff>177800</xdr:colOff>
      <xdr:row>98</xdr:row>
      <xdr:rowOff>58384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5877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58384</xdr:rowOff>
    </xdr:from>
    <xdr:to>
      <xdr:col>15</xdr:col>
      <xdr:colOff>50800</xdr:colOff>
      <xdr:row>98</xdr:row>
      <xdr:rowOff>95515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60484"/>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84488</xdr:rowOff>
    </xdr:from>
    <xdr:to>
      <xdr:col>10</xdr:col>
      <xdr:colOff>114300</xdr:colOff>
      <xdr:row>98</xdr:row>
      <xdr:rowOff>95515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86588"/>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91306</xdr:rowOff>
    </xdr:from>
    <xdr:to>
      <xdr:col>24</xdr:col>
      <xdr:colOff>114300</xdr:colOff>
      <xdr:row>97</xdr:row>
      <xdr:rowOff>21456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69733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5874</xdr:rowOff>
    </xdr:from>
    <xdr:to>
      <xdr:col>20</xdr:col>
      <xdr:colOff>38100</xdr:colOff>
      <xdr:row>98</xdr:row>
      <xdr:rowOff>107474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98601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7584</xdr:rowOff>
    </xdr:from>
    <xdr:to>
      <xdr:col>15</xdr:col>
      <xdr:colOff>101600</xdr:colOff>
      <xdr:row>98</xdr:row>
      <xdr:rowOff>109184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100311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44715</xdr:rowOff>
    </xdr:from>
    <xdr:to>
      <xdr:col>10</xdr:col>
      <xdr:colOff>165100</xdr:colOff>
      <xdr:row>98</xdr:row>
      <xdr:rowOff>146315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137442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33688</xdr:rowOff>
    </xdr:from>
    <xdr:to>
      <xdr:col>6</xdr:col>
      <xdr:colOff>38100</xdr:colOff>
      <xdr:row>98</xdr:row>
      <xdr:rowOff>135288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131105</xdr:rowOff>
    </xdr:from>
    <xdr:to>
      <xdr:col>54</xdr:col>
      <xdr:colOff>189865</xdr:colOff>
      <xdr:row>38</xdr:row>
      <xdr:rowOff>13476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60405"/>
          <a:ext cx="1270" cy="5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17303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13476</xdr:rowOff>
    </xdr:from>
    <xdr:to>
      <xdr:col>55</xdr:col>
      <xdr:colOff>88900</xdr:colOff>
      <xdr:row>38</xdr:row>
      <xdr:rowOff>13476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77782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131105</xdr:rowOff>
    </xdr:from>
    <xdr:to>
      <xdr:col>55</xdr:col>
      <xdr:colOff>88900</xdr:colOff>
      <xdr:row>34</xdr:row>
      <xdr:rowOff>131105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145479</xdr:rowOff>
    </xdr:from>
    <xdr:to>
      <xdr:col>55</xdr:col>
      <xdr:colOff>0</xdr:colOff>
      <xdr:row>36</xdr:row>
      <xdr:rowOff>23045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60429"/>
          <a:ext cx="838200" cy="7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54690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26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76263</xdr:rowOff>
    </xdr:from>
    <xdr:to>
      <xdr:col>55</xdr:col>
      <xdr:colOff>50800</xdr:colOff>
      <xdr:row>37</xdr:row>
      <xdr:rowOff>6413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145479</xdr:rowOff>
    </xdr:from>
    <xdr:to>
      <xdr:col>50</xdr:col>
      <xdr:colOff>114300</xdr:colOff>
      <xdr:row>36</xdr:row>
      <xdr:rowOff>138114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60429"/>
          <a:ext cx="889000" cy="8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147920</xdr:rowOff>
    </xdr:from>
    <xdr:to>
      <xdr:col>50</xdr:col>
      <xdr:colOff>165100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69197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138114</xdr:rowOff>
    </xdr:from>
    <xdr:to>
      <xdr:col>45</xdr:col>
      <xdr:colOff>177800</xdr:colOff>
      <xdr:row>37</xdr:row>
      <xdr:rowOff>57377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10314"/>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10769</xdr:rowOff>
    </xdr:from>
    <xdr:to>
      <xdr:col>46</xdr:col>
      <xdr:colOff>38100</xdr:colOff>
      <xdr:row>37</xdr:row>
      <xdr:rowOff>112369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103496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43876</xdr:rowOff>
    </xdr:from>
    <xdr:to>
      <xdr:col>41</xdr:col>
      <xdr:colOff>50800</xdr:colOff>
      <xdr:row>37</xdr:row>
      <xdr:rowOff>57377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87526"/>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28092</xdr:rowOff>
    </xdr:from>
    <xdr:to>
      <xdr:col>41</xdr:col>
      <xdr:colOff>101600</xdr:colOff>
      <xdr:row>37</xdr:row>
      <xdr:rowOff>129692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120819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32139</xdr:rowOff>
    </xdr:from>
    <xdr:to>
      <xdr:col>36</xdr:col>
      <xdr:colOff>165100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143695</xdr:rowOff>
    </xdr:from>
    <xdr:to>
      <xdr:col>55</xdr:col>
      <xdr:colOff>50800</xdr:colOff>
      <xdr:row>36</xdr:row>
      <xdr:rowOff>73845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166572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9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94679</xdr:rowOff>
    </xdr:from>
    <xdr:to>
      <xdr:col>50</xdr:col>
      <xdr:colOff>165100</xdr:colOff>
      <xdr:row>32</xdr:row>
      <xdr:rowOff>24829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41356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8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87314</xdr:rowOff>
    </xdr:from>
    <xdr:to>
      <xdr:col>46</xdr:col>
      <xdr:colOff>38100</xdr:colOff>
      <xdr:row>37</xdr:row>
      <xdr:rowOff>17464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33991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6577</xdr:rowOff>
    </xdr:from>
    <xdr:to>
      <xdr:col>41</xdr:col>
      <xdr:colOff>101600</xdr:colOff>
      <xdr:row>37</xdr:row>
      <xdr:rowOff>108177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164526</xdr:rowOff>
    </xdr:from>
    <xdr:to>
      <xdr:col>36</xdr:col>
      <xdr:colOff>165100</xdr:colOff>
      <xdr:row>37</xdr:row>
      <xdr:rowOff>94676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111203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159789</xdr:rowOff>
    </xdr:from>
    <xdr:to>
      <xdr:col>55</xdr:col>
      <xdr:colOff>0</xdr:colOff>
      <xdr:row>57</xdr:row>
      <xdr:rowOff>47597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89539"/>
          <a:ext cx="838200" cy="2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159789</xdr:rowOff>
    </xdr:from>
    <xdr:to>
      <xdr:col>50</xdr:col>
      <xdr:colOff>114300</xdr:colOff>
      <xdr:row>57</xdr:row>
      <xdr:rowOff>620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89539"/>
          <a:ext cx="8890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86610</xdr:rowOff>
    </xdr:from>
    <xdr:to>
      <xdr:col>45</xdr:col>
      <xdr:colOff>177800</xdr:colOff>
      <xdr:row>57</xdr:row>
      <xdr:rowOff>620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87810"/>
          <a:ext cx="889000" cy="8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86610</xdr:rowOff>
    </xdr:from>
    <xdr:to>
      <xdr:col>41</xdr:col>
      <xdr:colOff>50800</xdr:colOff>
      <xdr:row>57</xdr:row>
      <xdr:rowOff>69186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87810"/>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168247</xdr:rowOff>
    </xdr:from>
    <xdr:to>
      <xdr:col>55</xdr:col>
      <xdr:colOff>50800</xdr:colOff>
      <xdr:row>57</xdr:row>
      <xdr:rowOff>98397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146674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108989</xdr:rowOff>
    </xdr:from>
    <xdr:to>
      <xdr:col>50</xdr:col>
      <xdr:colOff>165100</xdr:colOff>
      <xdr:row>56</xdr:row>
      <xdr:rowOff>39139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55666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31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121270</xdr:rowOff>
    </xdr:from>
    <xdr:to>
      <xdr:col>46</xdr:col>
      <xdr:colOff>38100</xdr:colOff>
      <xdr:row>57</xdr:row>
      <xdr:rowOff>51420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42547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1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35810</xdr:rowOff>
    </xdr:from>
    <xdr:to>
      <xdr:col>41</xdr:col>
      <xdr:colOff>101600</xdr:colOff>
      <xdr:row>56</xdr:row>
      <xdr:rowOff>137410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153937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18386</xdr:rowOff>
    </xdr:from>
    <xdr:to>
      <xdr:col>36</xdr:col>
      <xdr:colOff>165100</xdr:colOff>
      <xdr:row>57</xdr:row>
      <xdr:rowOff>119986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111113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30755</xdr:rowOff>
    </xdr:from>
    <xdr:to>
      <xdr:col>55</xdr:col>
      <xdr:colOff>0</xdr:colOff>
      <xdr:row>77</xdr:row>
      <xdr:rowOff>80487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32405"/>
          <a:ext cx="8382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80487</xdr:rowOff>
    </xdr:from>
    <xdr:to>
      <xdr:col>50</xdr:col>
      <xdr:colOff>114300</xdr:colOff>
      <xdr:row>77</xdr:row>
      <xdr:rowOff>100216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82137"/>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97180</xdr:rowOff>
    </xdr:from>
    <xdr:to>
      <xdr:col>45</xdr:col>
      <xdr:colOff>177800</xdr:colOff>
      <xdr:row>77</xdr:row>
      <xdr:rowOff>100216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98830"/>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97180</xdr:rowOff>
    </xdr:from>
    <xdr:to>
      <xdr:col>41</xdr:col>
      <xdr:colOff>50800</xdr:colOff>
      <xdr:row>77</xdr:row>
      <xdr:rowOff>112593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98830"/>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151405</xdr:rowOff>
    </xdr:from>
    <xdr:to>
      <xdr:col>55</xdr:col>
      <xdr:colOff>50800</xdr:colOff>
      <xdr:row>77</xdr:row>
      <xdr:rowOff>81555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2832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29687</xdr:rowOff>
    </xdr:from>
    <xdr:to>
      <xdr:col>50</xdr:col>
      <xdr:colOff>165100</xdr:colOff>
      <xdr:row>77</xdr:row>
      <xdr:rowOff>131287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49416</xdr:rowOff>
    </xdr:from>
    <xdr:to>
      <xdr:col>46</xdr:col>
      <xdr:colOff>38100</xdr:colOff>
      <xdr:row>77</xdr:row>
      <xdr:rowOff>151016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167543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46380</xdr:rowOff>
    </xdr:from>
    <xdr:to>
      <xdr:col>41</xdr:col>
      <xdr:colOff>101600</xdr:colOff>
      <xdr:row>77</xdr:row>
      <xdr:rowOff>147980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139107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61793</xdr:rowOff>
    </xdr:from>
    <xdr:to>
      <xdr:col>36</xdr:col>
      <xdr:colOff>165100</xdr:colOff>
      <xdr:row>77</xdr:row>
      <xdr:rowOff>163393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154520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72034</xdr:rowOff>
    </xdr:from>
    <xdr:to>
      <xdr:col>55</xdr:col>
      <xdr:colOff>0</xdr:colOff>
      <xdr:row>97</xdr:row>
      <xdr:rowOff>132868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188334"/>
          <a:ext cx="838200" cy="5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72034</xdr:rowOff>
    </xdr:from>
    <xdr:to>
      <xdr:col>50</xdr:col>
      <xdr:colOff>114300</xdr:colOff>
      <xdr:row>95</xdr:row>
      <xdr:rowOff>170814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188334"/>
          <a:ext cx="889000" cy="2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145211</xdr:rowOff>
    </xdr:from>
    <xdr:to>
      <xdr:col>45</xdr:col>
      <xdr:colOff>177800</xdr:colOff>
      <xdr:row>95</xdr:row>
      <xdr:rowOff>170814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3296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145211</xdr:rowOff>
    </xdr:from>
    <xdr:to>
      <xdr:col>41</xdr:col>
      <xdr:colOff>50800</xdr:colOff>
      <xdr:row>97</xdr:row>
      <xdr:rowOff>143866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32961"/>
          <a:ext cx="889000" cy="3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82068</xdr:rowOff>
    </xdr:from>
    <xdr:to>
      <xdr:col>55</xdr:col>
      <xdr:colOff>50800</xdr:colOff>
      <xdr:row>98</xdr:row>
      <xdr:rowOff>12218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168445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21234</xdr:rowOff>
    </xdr:from>
    <xdr:to>
      <xdr:col>50</xdr:col>
      <xdr:colOff>165100</xdr:colOff>
      <xdr:row>94</xdr:row>
      <xdr:rowOff>122834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1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139361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9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120014</xdr:rowOff>
    </xdr:from>
    <xdr:to>
      <xdr:col>46</xdr:col>
      <xdr:colOff>38100</xdr:colOff>
      <xdr:row>96</xdr:row>
      <xdr:rowOff>50164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66691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94411</xdr:rowOff>
    </xdr:from>
    <xdr:to>
      <xdr:col>41</xdr:col>
      <xdr:colOff>101600</xdr:colOff>
      <xdr:row>96</xdr:row>
      <xdr:rowOff>24561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41088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93066</xdr:rowOff>
    </xdr:from>
    <xdr:to>
      <xdr:col>36</xdr:col>
      <xdr:colOff>165100</xdr:colOff>
      <xdr:row>98</xdr:row>
      <xdr:rowOff>23216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40894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744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29985</xdr:rowOff>
    </xdr:from>
    <xdr:to>
      <xdr:col>81</xdr:col>
      <xdr:colOff>50800</xdr:colOff>
      <xdr:row>39</xdr:row>
      <xdr:rowOff>40894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16535"/>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29985</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16535"/>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161544</xdr:rowOff>
    </xdr:from>
    <xdr:to>
      <xdr:col>81</xdr:col>
      <xdr:colOff>101600</xdr:colOff>
      <xdr:row>39</xdr:row>
      <xdr:rowOff>91694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82821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9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150635</xdr:rowOff>
    </xdr:from>
    <xdr:to>
      <xdr:col>76</xdr:col>
      <xdr:colOff>165100</xdr:colOff>
      <xdr:row>39</xdr:row>
      <xdr:rowOff>80785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71912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5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115004</xdr:rowOff>
    </xdr:from>
    <xdr:to>
      <xdr:col>85</xdr:col>
      <xdr:colOff>127000</xdr:colOff>
      <xdr:row>76</xdr:row>
      <xdr:rowOff>149110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45204"/>
          <a:ext cx="8382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149110</xdr:rowOff>
    </xdr:from>
    <xdr:to>
      <xdr:col>81</xdr:col>
      <xdr:colOff>50800</xdr:colOff>
      <xdr:row>77</xdr:row>
      <xdr:rowOff>17749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79310"/>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17749</xdr:rowOff>
    </xdr:from>
    <xdr:to>
      <xdr:col>76</xdr:col>
      <xdr:colOff>114300</xdr:colOff>
      <xdr:row>77</xdr:row>
      <xdr:rowOff>39726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19399"/>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39726</xdr:rowOff>
    </xdr:from>
    <xdr:to>
      <xdr:col>71</xdr:col>
      <xdr:colOff>177800</xdr:colOff>
      <xdr:row>77</xdr:row>
      <xdr:rowOff>59964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41376"/>
          <a:ext cx="889000" cy="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64204</xdr:rowOff>
    </xdr:from>
    <xdr:to>
      <xdr:col>85</xdr:col>
      <xdr:colOff>177800</xdr:colOff>
      <xdr:row>76</xdr:row>
      <xdr:rowOff>165804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42631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98310</xdr:rowOff>
    </xdr:from>
    <xdr:to>
      <xdr:col>81</xdr:col>
      <xdr:colOff>101600</xdr:colOff>
      <xdr:row>77</xdr:row>
      <xdr:rowOff>28460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19587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138399</xdr:rowOff>
    </xdr:from>
    <xdr:to>
      <xdr:col>76</xdr:col>
      <xdr:colOff>165100</xdr:colOff>
      <xdr:row>77</xdr:row>
      <xdr:rowOff>68549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59676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160376</xdr:rowOff>
    </xdr:from>
    <xdr:to>
      <xdr:col>72</xdr:col>
      <xdr:colOff>38100</xdr:colOff>
      <xdr:row>77</xdr:row>
      <xdr:rowOff>90526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9164</xdr:rowOff>
    </xdr:from>
    <xdr:to>
      <xdr:col>67</xdr:col>
      <xdr:colOff>101600</xdr:colOff>
      <xdr:row>77</xdr:row>
      <xdr:rowOff>110764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101891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155093</xdr:rowOff>
    </xdr:from>
    <xdr:to>
      <xdr:col>85</xdr:col>
      <xdr:colOff>127000</xdr:colOff>
      <xdr:row>98</xdr:row>
      <xdr:rowOff>85750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42843"/>
          <a:ext cx="838200" cy="4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85750</xdr:rowOff>
    </xdr:from>
    <xdr:to>
      <xdr:col>81</xdr:col>
      <xdr:colOff>50800</xdr:colOff>
      <xdr:row>98</xdr:row>
      <xdr:rowOff>110083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87850"/>
          <a:ext cx="889000" cy="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110083</xdr:rowOff>
    </xdr:from>
    <xdr:to>
      <xdr:col>76</xdr:col>
      <xdr:colOff>114300</xdr:colOff>
      <xdr:row>99</xdr:row>
      <xdr:rowOff>24194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12183"/>
          <a:ext cx="889000"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108699</xdr:rowOff>
    </xdr:from>
    <xdr:to>
      <xdr:col>71</xdr:col>
      <xdr:colOff>177800</xdr:colOff>
      <xdr:row>99</xdr:row>
      <xdr:rowOff>24194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567899"/>
          <a:ext cx="889000" cy="4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104293</xdr:rowOff>
    </xdr:from>
    <xdr:to>
      <xdr:col>85</xdr:col>
      <xdr:colOff>177800</xdr:colOff>
      <xdr:row>96</xdr:row>
      <xdr:rowOff>34443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127170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34950</xdr:rowOff>
    </xdr:from>
    <xdr:to>
      <xdr:col>81</xdr:col>
      <xdr:colOff>101600</xdr:colOff>
      <xdr:row>98</xdr:row>
      <xdr:rowOff>136550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127677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59283</xdr:rowOff>
    </xdr:from>
    <xdr:to>
      <xdr:col>76</xdr:col>
      <xdr:colOff>165100</xdr:colOff>
      <xdr:row>98</xdr:row>
      <xdr:rowOff>160883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152010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144844</xdr:rowOff>
    </xdr:from>
    <xdr:to>
      <xdr:col>72</xdr:col>
      <xdr:colOff>38100</xdr:colOff>
      <xdr:row>99</xdr:row>
      <xdr:rowOff>74994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66121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57899</xdr:rowOff>
    </xdr:from>
    <xdr:to>
      <xdr:col>67</xdr:col>
      <xdr:colOff>101600</xdr:colOff>
      <xdr:row>96</xdr:row>
      <xdr:rowOff>159499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2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134259</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9359"/>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130739</xdr:rowOff>
    </xdr:from>
    <xdr:to>
      <xdr:col>111</xdr:col>
      <xdr:colOff>177800</xdr:colOff>
      <xdr:row>38</xdr:row>
      <xdr:rowOff>134259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4583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114463</xdr:rowOff>
    </xdr:from>
    <xdr:to>
      <xdr:col>107</xdr:col>
      <xdr:colOff>50800</xdr:colOff>
      <xdr:row>38</xdr:row>
      <xdr:rowOff>130739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29563"/>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114463</xdr:rowOff>
    </xdr:from>
    <xdr:to>
      <xdr:col>102</xdr:col>
      <xdr:colOff>114300</xdr:colOff>
      <xdr:row>38</xdr:row>
      <xdr:rowOff>130191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9563"/>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83459</xdr:rowOff>
    </xdr:from>
    <xdr:to>
      <xdr:col>112</xdr:col>
      <xdr:colOff>38100</xdr:colOff>
      <xdr:row>39</xdr:row>
      <xdr:rowOff>13609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4736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79939</xdr:rowOff>
    </xdr:from>
    <xdr:to>
      <xdr:col>107</xdr:col>
      <xdr:colOff>101600</xdr:colOff>
      <xdr:row>39</xdr:row>
      <xdr:rowOff>10089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63663</xdr:rowOff>
    </xdr:from>
    <xdr:to>
      <xdr:col>102</xdr:col>
      <xdr:colOff>165100</xdr:colOff>
      <xdr:row>38</xdr:row>
      <xdr:rowOff>165263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156390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79391</xdr:rowOff>
    </xdr:from>
    <xdr:to>
      <xdr:col>98</xdr:col>
      <xdr:colOff>38100</xdr:colOff>
      <xdr:row>39</xdr:row>
      <xdr:rowOff>9541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56985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72385"/>
          <a:ext cx="1269" cy="1187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3662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56985</xdr:rowOff>
    </xdr:from>
    <xdr:to>
      <xdr:col>116</xdr:col>
      <xdr:colOff>152400</xdr:colOff>
      <xdr:row>52</xdr:row>
      <xdr:rowOff>56985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7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161531</xdr:rowOff>
    </xdr:from>
    <xdr:to>
      <xdr:col>116</xdr:col>
      <xdr:colOff>63500</xdr:colOff>
      <xdr:row>57</xdr:row>
      <xdr:rowOff>125146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762731"/>
          <a:ext cx="8382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44696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17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66269</xdr:rowOff>
    </xdr:from>
    <xdr:to>
      <xdr:col>116</xdr:col>
      <xdr:colOff>114300</xdr:colOff>
      <xdr:row>57</xdr:row>
      <xdr:rowOff>167869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161989</xdr:rowOff>
    </xdr:from>
    <xdr:to>
      <xdr:col>111</xdr:col>
      <xdr:colOff>177800</xdr:colOff>
      <xdr:row>57</xdr:row>
      <xdr:rowOff>125146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8734489"/>
          <a:ext cx="889000" cy="116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46448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161989</xdr:rowOff>
    </xdr:from>
    <xdr:to>
      <xdr:col>107</xdr:col>
      <xdr:colOff>50800</xdr:colOff>
      <xdr:row>54</xdr:row>
      <xdr:rowOff>139243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8734489"/>
          <a:ext cx="889000" cy="6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55325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139243</xdr:rowOff>
    </xdr:from>
    <xdr:to>
      <xdr:col>102</xdr:col>
      <xdr:colOff>114300</xdr:colOff>
      <xdr:row>58</xdr:row>
      <xdr:rowOff>41554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397543"/>
          <a:ext cx="889000" cy="5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50220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110731</xdr:rowOff>
    </xdr:from>
    <xdr:to>
      <xdr:col>116</xdr:col>
      <xdr:colOff>114300</xdr:colOff>
      <xdr:row>57</xdr:row>
      <xdr:rowOff>40881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133608</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74346</xdr:rowOff>
    </xdr:from>
    <xdr:to>
      <xdr:col>112</xdr:col>
      <xdr:colOff>38100</xdr:colOff>
      <xdr:row>58</xdr:row>
      <xdr:rowOff>4496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21023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111189</xdr:rowOff>
    </xdr:from>
    <xdr:to>
      <xdr:col>107</xdr:col>
      <xdr:colOff>101600</xdr:colOff>
      <xdr:row>51</xdr:row>
      <xdr:rowOff>41339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86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57866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84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88443</xdr:rowOff>
    </xdr:from>
    <xdr:to>
      <xdr:col>102</xdr:col>
      <xdr:colOff>165100</xdr:colOff>
      <xdr:row>55</xdr:row>
      <xdr:rowOff>18593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35120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162204</xdr:rowOff>
    </xdr:from>
    <xdr:to>
      <xdr:col>98</xdr:col>
      <xdr:colOff>38100</xdr:colOff>
      <xdr:row>58</xdr:row>
      <xdr:rowOff>92354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83481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27039</xdr:rowOff>
    </xdr:from>
    <xdr:to>
      <xdr:col>116</xdr:col>
      <xdr:colOff>63500</xdr:colOff>
      <xdr:row>78</xdr:row>
      <xdr:rowOff>62395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400139"/>
          <a:ext cx="8382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18617</xdr:rowOff>
    </xdr:from>
    <xdr:to>
      <xdr:col>111</xdr:col>
      <xdr:colOff>177800</xdr:colOff>
      <xdr:row>78</xdr:row>
      <xdr:rowOff>62395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20267"/>
          <a:ext cx="889000" cy="2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18617</xdr:rowOff>
    </xdr:from>
    <xdr:to>
      <xdr:col>107</xdr:col>
      <xdr:colOff>50800</xdr:colOff>
      <xdr:row>77</xdr:row>
      <xdr:rowOff>67844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20267"/>
          <a:ext cx="889000" cy="4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67844</xdr:rowOff>
    </xdr:from>
    <xdr:to>
      <xdr:col>102</xdr:col>
      <xdr:colOff>114300</xdr:colOff>
      <xdr:row>77</xdr:row>
      <xdr:rowOff>78321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69494"/>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147689</xdr:rowOff>
    </xdr:from>
    <xdr:to>
      <xdr:col>116</xdr:col>
      <xdr:colOff>114300</xdr:colOff>
      <xdr:row>78</xdr:row>
      <xdr:rowOff>77839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62616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11595</xdr:rowOff>
    </xdr:from>
    <xdr:to>
      <xdr:col>112</xdr:col>
      <xdr:colOff>38100</xdr:colOff>
      <xdr:row>78</xdr:row>
      <xdr:rowOff>113195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104322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139267</xdr:rowOff>
    </xdr:from>
    <xdr:to>
      <xdr:col>107</xdr:col>
      <xdr:colOff>101600</xdr:colOff>
      <xdr:row>77</xdr:row>
      <xdr:rowOff>69417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60544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17044</xdr:rowOff>
    </xdr:from>
    <xdr:to>
      <xdr:col>102</xdr:col>
      <xdr:colOff>165100</xdr:colOff>
      <xdr:row>77</xdr:row>
      <xdr:rowOff>118644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109771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27521</xdr:rowOff>
    </xdr:from>
    <xdr:to>
      <xdr:col>98</xdr:col>
      <xdr:colOff>38100</xdr:colOff>
      <xdr:row>77</xdr:row>
      <xdr:rowOff>129121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120248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・人件費は前年度から</a:t>
          </a:r>
          <a:r>
            <a:rPr kumimoji="1" lang="en-US" altLang="ja-JP" sz="1000">
              <a:solidFill>
                <a:schemeClr val="dk1"/>
              </a:solidFill>
              <a:effectLst/>
              <a:latin typeface="+mn-lt"/>
              <a:ea typeface="+mn-ea"/>
              <a:cs typeface="+mn-cs"/>
            </a:rPr>
            <a:t>2,361</a:t>
          </a:r>
          <a:r>
            <a:rPr kumimoji="1" lang="ja-JP" altLang="ja-JP" sz="1000">
              <a:solidFill>
                <a:schemeClr val="dk1"/>
              </a:solidFill>
              <a:effectLst/>
              <a:latin typeface="+mn-lt"/>
              <a:ea typeface="+mn-ea"/>
              <a:cs typeface="+mn-cs"/>
            </a:rPr>
            <a:t>円増加し、住民一人当たり</a:t>
          </a:r>
          <a:r>
            <a:rPr kumimoji="1" lang="en-US" altLang="ja-JP" sz="1000">
              <a:solidFill>
                <a:schemeClr val="dk1"/>
              </a:solidFill>
              <a:effectLst/>
              <a:latin typeface="+mn-lt"/>
              <a:ea typeface="+mn-ea"/>
              <a:cs typeface="+mn-cs"/>
            </a:rPr>
            <a:t>90,954</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5,254</a:t>
          </a:r>
          <a:r>
            <a:rPr kumimoji="1" lang="ja-JP" altLang="ja-JP" sz="1000">
              <a:solidFill>
                <a:schemeClr val="dk1"/>
              </a:solidFill>
              <a:effectLst/>
              <a:latin typeface="+mn-lt"/>
              <a:ea typeface="+mn-ea"/>
              <a:cs typeface="+mn-cs"/>
            </a:rPr>
            <a:t>円上回っている。類似団体と比べ市営の保育所が多く、職員数が多いこと等が主な要因となっている。</a:t>
          </a:r>
          <a:endParaRPr lang="ja-JP" altLang="ja-JP" sz="1100">
            <a:effectLst/>
          </a:endParaRPr>
        </a:p>
        <a:p>
          <a:r>
            <a:rPr kumimoji="1" lang="ja-JP" altLang="ja-JP" sz="1000">
              <a:solidFill>
                <a:schemeClr val="dk1"/>
              </a:solidFill>
              <a:effectLst/>
              <a:latin typeface="+mn-lt"/>
              <a:ea typeface="+mn-ea"/>
              <a:cs typeface="+mn-cs"/>
            </a:rPr>
            <a:t>・物件費は前年度から</a:t>
          </a:r>
          <a:r>
            <a:rPr kumimoji="1" lang="en-US" altLang="ja-JP" sz="1000">
              <a:solidFill>
                <a:schemeClr val="dk1"/>
              </a:solidFill>
              <a:effectLst/>
              <a:latin typeface="+mn-lt"/>
              <a:ea typeface="+mn-ea"/>
              <a:cs typeface="+mn-cs"/>
            </a:rPr>
            <a:t>3,262</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56,642</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24,635</a:t>
          </a:r>
          <a:r>
            <a:rPr kumimoji="1" lang="ja-JP" altLang="ja-JP" sz="1000">
              <a:solidFill>
                <a:schemeClr val="dk1"/>
              </a:solidFill>
              <a:effectLst/>
              <a:latin typeface="+mn-lt"/>
              <a:ea typeface="+mn-ea"/>
              <a:cs typeface="+mn-cs"/>
            </a:rPr>
            <a:t>円下回っている。庁舎建設に伴う</a:t>
          </a:r>
          <a:r>
            <a:rPr kumimoji="1" lang="ja-JP" altLang="en-US" sz="1000">
              <a:solidFill>
                <a:schemeClr val="dk1"/>
              </a:solidFill>
              <a:effectLst/>
              <a:latin typeface="+mn-lt"/>
              <a:ea typeface="+mn-ea"/>
              <a:cs typeface="+mn-cs"/>
            </a:rPr>
            <a:t>旧庁舎等の解体撤去工事に伴う</a:t>
          </a:r>
          <a:r>
            <a:rPr kumimoji="1" lang="ja-JP" altLang="ja-JP" sz="1000">
              <a:solidFill>
                <a:schemeClr val="dk1"/>
              </a:solidFill>
              <a:effectLst/>
              <a:latin typeface="+mn-lt"/>
              <a:ea typeface="+mn-ea"/>
              <a:cs typeface="+mn-cs"/>
            </a:rPr>
            <a:t>増加はあったものの類似団体を大幅に下回っている。今後も必要性を精査し、突発的かつ緊急的な物件費の増加に耐えられるよう、経常的な物件費の抑制に努める。</a:t>
          </a:r>
          <a:endParaRPr lang="ja-JP" altLang="ja-JP" sz="11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扶助</a:t>
          </a:r>
          <a:r>
            <a:rPr kumimoji="1" lang="ja-JP" altLang="ja-JP" sz="1000">
              <a:solidFill>
                <a:schemeClr val="dk1"/>
              </a:solidFill>
              <a:effectLst/>
              <a:latin typeface="+mn-lt"/>
              <a:ea typeface="+mn-ea"/>
              <a:cs typeface="+mn-cs"/>
            </a:rPr>
            <a:t>費は前年度から</a:t>
          </a:r>
          <a:r>
            <a:rPr kumimoji="1" lang="en-US" altLang="ja-JP" sz="1000">
              <a:solidFill>
                <a:schemeClr val="dk1"/>
              </a:solidFill>
              <a:effectLst/>
              <a:latin typeface="+mn-lt"/>
              <a:ea typeface="+mn-ea"/>
              <a:cs typeface="+mn-cs"/>
            </a:rPr>
            <a:t>23,652</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大幅に増加し、住民一人当たり</a:t>
          </a:r>
          <a:r>
            <a:rPr kumimoji="1" lang="en-US" altLang="ja-JP" sz="1000">
              <a:solidFill>
                <a:schemeClr val="dk1"/>
              </a:solidFill>
              <a:effectLst/>
              <a:latin typeface="+mn-lt"/>
              <a:ea typeface="+mn-ea"/>
              <a:cs typeface="+mn-cs"/>
            </a:rPr>
            <a:t>103,279</a:t>
          </a:r>
          <a:r>
            <a:rPr kumimoji="1" lang="ja-JP" altLang="ja-JP" sz="1000">
              <a:solidFill>
                <a:schemeClr val="dk1"/>
              </a:solidFill>
              <a:effectLst/>
              <a:latin typeface="+mn-lt"/>
              <a:ea typeface="+mn-ea"/>
              <a:cs typeface="+mn-cs"/>
            </a:rPr>
            <a:t>円であり、</a:t>
          </a:r>
          <a:r>
            <a:rPr kumimoji="1" lang="ja-JP" altLang="en-US" sz="1000">
              <a:solidFill>
                <a:schemeClr val="dk1"/>
              </a:solidFill>
              <a:effectLst/>
              <a:latin typeface="+mn-lt"/>
              <a:ea typeface="+mn-ea"/>
              <a:cs typeface="+mn-cs"/>
            </a:rPr>
            <a:t>子育て世帯等臨時特別支援事業や住民税非課税世帯等臨時特別給付金給付事業などの</a:t>
          </a:r>
          <a:r>
            <a:rPr kumimoji="1" lang="ja-JP" altLang="ja-JP" sz="1000">
              <a:solidFill>
                <a:schemeClr val="dk1"/>
              </a:solidFill>
              <a:effectLst/>
              <a:latin typeface="+mn-lt"/>
              <a:ea typeface="+mn-ea"/>
              <a:cs typeface="+mn-cs"/>
            </a:rPr>
            <a:t>新型コロナウイルス感染症対応のための臨時的な経済対策</a:t>
          </a:r>
          <a:r>
            <a:rPr kumimoji="1" lang="ja-JP" altLang="en-US" sz="1000">
              <a:solidFill>
                <a:schemeClr val="dk1"/>
              </a:solidFill>
              <a:effectLst/>
              <a:latin typeface="+mn-lt"/>
              <a:ea typeface="+mn-ea"/>
              <a:cs typeface="+mn-cs"/>
            </a:rPr>
            <a:t>が要因で上昇となった。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・補助費等は前年度から</a:t>
          </a:r>
          <a:r>
            <a:rPr kumimoji="1" lang="en-US" altLang="ja-JP" sz="1000">
              <a:solidFill>
                <a:schemeClr val="dk1"/>
              </a:solidFill>
              <a:effectLst/>
              <a:latin typeface="+mn-lt"/>
              <a:ea typeface="+mn-ea"/>
              <a:cs typeface="+mn-cs"/>
            </a:rPr>
            <a:t>160,721</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100,515</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22,751</a:t>
          </a:r>
          <a:r>
            <a:rPr kumimoji="1" lang="ja-JP" altLang="ja-JP" sz="1000">
              <a:solidFill>
                <a:schemeClr val="dk1"/>
              </a:solidFill>
              <a:effectLst/>
              <a:latin typeface="+mn-lt"/>
              <a:ea typeface="+mn-ea"/>
              <a:cs typeface="+mn-cs"/>
            </a:rPr>
            <a:t>円上回っている。前年度から</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した要因としては、特別定額給付金（</a:t>
          </a:r>
          <a:r>
            <a:rPr kumimoji="1" lang="en-US" altLang="ja-JP" sz="1000">
              <a:solidFill>
                <a:schemeClr val="dk1"/>
              </a:solidFill>
              <a:effectLst/>
              <a:latin typeface="+mn-lt"/>
              <a:ea typeface="+mn-ea"/>
              <a:cs typeface="+mn-cs"/>
            </a:rPr>
            <a:t>64.9</a:t>
          </a:r>
          <a:r>
            <a:rPr kumimoji="1" lang="ja-JP" altLang="ja-JP" sz="1000">
              <a:solidFill>
                <a:schemeClr val="dk1"/>
              </a:solidFill>
              <a:effectLst/>
              <a:latin typeface="+mn-lt"/>
              <a:ea typeface="+mn-ea"/>
              <a:cs typeface="+mn-cs"/>
            </a:rPr>
            <a:t>億円）や広域ごみ処理施設整備事業の建設工事に係る一部事務組合負担金（臨時的経費：約</a:t>
          </a:r>
          <a:r>
            <a:rPr kumimoji="1" lang="en-US" altLang="ja-JP" sz="1000">
              <a:solidFill>
                <a:schemeClr val="dk1"/>
              </a:solidFill>
              <a:effectLst/>
              <a:latin typeface="+mn-lt"/>
              <a:ea typeface="+mn-ea"/>
              <a:cs typeface="+mn-cs"/>
            </a:rPr>
            <a:t>49.2</a:t>
          </a:r>
          <a:r>
            <a:rPr kumimoji="1" lang="ja-JP" altLang="ja-JP" sz="1000">
              <a:solidFill>
                <a:schemeClr val="dk1"/>
              </a:solidFill>
              <a:effectLst/>
              <a:latin typeface="+mn-lt"/>
              <a:ea typeface="+mn-ea"/>
              <a:cs typeface="+mn-cs"/>
            </a:rPr>
            <a:t>億円）等</a:t>
          </a:r>
          <a:r>
            <a:rPr kumimoji="1" lang="ja-JP" altLang="en-US" sz="1000">
              <a:solidFill>
                <a:schemeClr val="dk1"/>
              </a:solidFill>
              <a:effectLst/>
              <a:latin typeface="+mn-lt"/>
              <a:ea typeface="+mn-ea"/>
              <a:cs typeface="+mn-cs"/>
            </a:rPr>
            <a:t>の完了によるものである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・普通建設事業費は前年度から</a:t>
          </a:r>
          <a:r>
            <a:rPr kumimoji="1" lang="en-US" altLang="ja-JP" sz="1000">
              <a:solidFill>
                <a:schemeClr val="dk1"/>
              </a:solidFill>
              <a:effectLst/>
              <a:latin typeface="+mn-lt"/>
              <a:ea typeface="+mn-ea"/>
              <a:cs typeface="+mn-cs"/>
            </a:rPr>
            <a:t>50,461</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57,645</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14,226</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回っている。更新整備が前年度から</a:t>
          </a:r>
          <a:r>
            <a:rPr kumimoji="1" lang="en-US" altLang="ja-JP" sz="1000">
              <a:solidFill>
                <a:schemeClr val="dk1"/>
              </a:solidFill>
              <a:effectLst/>
              <a:latin typeface="+mn-lt"/>
              <a:ea typeface="+mn-ea"/>
              <a:cs typeface="+mn-cs"/>
            </a:rPr>
            <a:t>45,290</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しているのは、新庁舎建設事業の本体工事費</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30.2</a:t>
          </a:r>
          <a:r>
            <a:rPr kumimoji="1" lang="ja-JP" altLang="en-US" sz="1000">
              <a:solidFill>
                <a:schemeClr val="dk1"/>
              </a:solidFill>
              <a:effectLst/>
              <a:latin typeface="+mn-lt"/>
              <a:ea typeface="+mn-ea"/>
              <a:cs typeface="+mn-cs"/>
            </a:rPr>
            <a:t>億円）が終了したことが</a:t>
          </a:r>
          <a:r>
            <a:rPr kumimoji="1" lang="ja-JP" altLang="ja-JP" sz="1000">
              <a:solidFill>
                <a:schemeClr val="dk1"/>
              </a:solidFill>
              <a:effectLst/>
              <a:latin typeface="+mn-lt"/>
              <a:ea typeface="+mn-ea"/>
              <a:cs typeface="+mn-cs"/>
            </a:rPr>
            <a:t>主な要因である。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・貸付金は前年度から</a:t>
          </a:r>
          <a:r>
            <a:rPr kumimoji="1" lang="en-US" altLang="ja-JP" sz="1000">
              <a:solidFill>
                <a:schemeClr val="dk1"/>
              </a:solidFill>
              <a:effectLst/>
              <a:latin typeface="+mn-lt"/>
              <a:ea typeface="+mn-ea"/>
              <a:cs typeface="+mn-cs"/>
            </a:rPr>
            <a:t>3,545</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10,427</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3,333</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年度は旭中央病院への</a:t>
          </a:r>
          <a:r>
            <a:rPr kumimoji="1" lang="ja-JP" altLang="en-US" sz="1000">
              <a:solidFill>
                <a:schemeClr val="dk1"/>
              </a:solidFill>
              <a:effectLst/>
              <a:latin typeface="+mn-lt"/>
              <a:ea typeface="+mn-ea"/>
              <a:cs typeface="+mn-cs"/>
            </a:rPr>
            <a:t>医療機器等整備事業</a:t>
          </a:r>
          <a:r>
            <a:rPr kumimoji="1" lang="ja-JP" altLang="ja-JP" sz="1000">
              <a:solidFill>
                <a:schemeClr val="dk1"/>
              </a:solidFill>
              <a:effectLst/>
              <a:latin typeface="+mn-lt"/>
              <a:ea typeface="+mn-ea"/>
              <a:cs typeface="+mn-cs"/>
            </a:rPr>
            <a:t>のための貸付金（</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億円）により増加がみられた。今後も旭中央病院の施設整備等の状況によっては、一時的に高い数値となることが予想される。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167589</xdr:rowOff>
    </xdr:from>
    <xdr:to>
      <xdr:col>24</xdr:col>
      <xdr:colOff>63500</xdr:colOff>
      <xdr:row>36</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8339"/>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xdr:rowOff>
    </xdr:from>
    <xdr:to>
      <xdr:col>19</xdr:col>
      <xdr:colOff>177800</xdr:colOff>
      <xdr:row>36</xdr:row>
      <xdr:rowOff>50546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84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47346</xdr:rowOff>
    </xdr:from>
    <xdr:to>
      <xdr:col>15</xdr:col>
      <xdr:colOff>50800</xdr:colOff>
      <xdr:row>36</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8096"/>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157531</xdr:rowOff>
    </xdr:from>
    <xdr:to>
      <xdr:col>10</xdr:col>
      <xdr:colOff>114300</xdr:colOff>
      <xdr:row>35</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868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116789</xdr:rowOff>
    </xdr:from>
    <xdr:to>
      <xdr:col>24</xdr:col>
      <xdr:colOff>114300</xdr:colOff>
      <xdr:row>36</xdr:row>
      <xdr:rowOff>46939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95216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136906</xdr:rowOff>
    </xdr:from>
    <xdr:to>
      <xdr:col>15</xdr:col>
      <xdr:colOff>101600</xdr:colOff>
      <xdr:row>36</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58183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167996</xdr:rowOff>
    </xdr:from>
    <xdr:to>
      <xdr:col>10</xdr:col>
      <xdr:colOff>165100</xdr:colOff>
      <xdr:row>35</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106731</xdr:rowOff>
    </xdr:from>
    <xdr:to>
      <xdr:col>6</xdr:col>
      <xdr:colOff>38100</xdr:colOff>
      <xdr:row>35</xdr:row>
      <xdr:rowOff>36881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28008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91276</xdr:rowOff>
    </xdr:from>
    <xdr:to>
      <xdr:col>24</xdr:col>
      <xdr:colOff>62865</xdr:colOff>
      <xdr:row>58</xdr:row>
      <xdr:rowOff>87834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06676"/>
          <a:ext cx="1270" cy="102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91661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87834</xdr:rowOff>
    </xdr:from>
    <xdr:to>
      <xdr:col>24</xdr:col>
      <xdr:colOff>152400</xdr:colOff>
      <xdr:row>58</xdr:row>
      <xdr:rowOff>87834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37953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78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91276</xdr:rowOff>
    </xdr:from>
    <xdr:to>
      <xdr:col>24</xdr:col>
      <xdr:colOff>152400</xdr:colOff>
      <xdr:row>52</xdr:row>
      <xdr:rowOff>91276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0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19124</xdr:rowOff>
    </xdr:from>
    <xdr:to>
      <xdr:col>24</xdr:col>
      <xdr:colOff>63500</xdr:colOff>
      <xdr:row>55</xdr:row>
      <xdr:rowOff>4591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63074"/>
          <a:ext cx="838200" cy="6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98606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120179</xdr:rowOff>
    </xdr:from>
    <xdr:to>
      <xdr:col>24</xdr:col>
      <xdr:colOff>114300</xdr:colOff>
      <xdr:row>56</xdr:row>
      <xdr:rowOff>50329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19124</xdr:rowOff>
    </xdr:from>
    <xdr:to>
      <xdr:col>19</xdr:col>
      <xdr:colOff>177800</xdr:colOff>
      <xdr:row>57</xdr:row>
      <xdr:rowOff>97997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763074"/>
          <a:ext cx="889000" cy="1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106600</xdr:rowOff>
    </xdr:from>
    <xdr:to>
      <xdr:col>20</xdr:col>
      <xdr:colOff>38100</xdr:colOff>
      <xdr:row>53</xdr:row>
      <xdr:rowOff>36750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0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27877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11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79656</xdr:rowOff>
    </xdr:from>
    <xdr:to>
      <xdr:col>15</xdr:col>
      <xdr:colOff>50800</xdr:colOff>
      <xdr:row>57</xdr:row>
      <xdr:rowOff>97997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80856"/>
          <a:ext cx="889000" cy="1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110219</xdr:rowOff>
    </xdr:from>
    <xdr:to>
      <xdr:col>15</xdr:col>
      <xdr:colOff>101600</xdr:colOff>
      <xdr:row>57</xdr:row>
      <xdr:rowOff>40369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56896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72439</xdr:rowOff>
    </xdr:from>
    <xdr:to>
      <xdr:col>10</xdr:col>
      <xdr:colOff>114300</xdr:colOff>
      <xdr:row>56</xdr:row>
      <xdr:rowOff>79656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73639"/>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131184</xdr:rowOff>
    </xdr:from>
    <xdr:to>
      <xdr:col>10</xdr:col>
      <xdr:colOff>165100</xdr:colOff>
      <xdr:row>57</xdr:row>
      <xdr:rowOff>61334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130061</xdr:rowOff>
    </xdr:from>
    <xdr:to>
      <xdr:col>6</xdr:col>
      <xdr:colOff>38100</xdr:colOff>
      <xdr:row>57</xdr:row>
      <xdr:rowOff>60211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51338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125241</xdr:rowOff>
    </xdr:from>
    <xdr:to>
      <xdr:col>24</xdr:col>
      <xdr:colOff>114300</xdr:colOff>
      <xdr:row>55</xdr:row>
      <xdr:rowOff>55391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148118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3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139774</xdr:rowOff>
    </xdr:from>
    <xdr:to>
      <xdr:col>20</xdr:col>
      <xdr:colOff>38100</xdr:colOff>
      <xdr:row>51</xdr:row>
      <xdr:rowOff>69924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86451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48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47197</xdr:rowOff>
    </xdr:from>
    <xdr:to>
      <xdr:col>15</xdr:col>
      <xdr:colOff>101600</xdr:colOff>
      <xdr:row>57</xdr:row>
      <xdr:rowOff>148797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139924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28856</xdr:rowOff>
    </xdr:from>
    <xdr:to>
      <xdr:col>10</xdr:col>
      <xdr:colOff>165100</xdr:colOff>
      <xdr:row>56</xdr:row>
      <xdr:rowOff>130456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146983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21639</xdr:rowOff>
    </xdr:from>
    <xdr:to>
      <xdr:col>6</xdr:col>
      <xdr:colOff>38100</xdr:colOff>
      <xdr:row>56</xdr:row>
      <xdr:rowOff>123239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139766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141898</xdr:rowOff>
    </xdr:from>
    <xdr:to>
      <xdr:col>24</xdr:col>
      <xdr:colOff>63500</xdr:colOff>
      <xdr:row>78</xdr:row>
      <xdr:rowOff>51623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72098"/>
          <a:ext cx="838200" cy="25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51623</xdr:rowOff>
    </xdr:from>
    <xdr:to>
      <xdr:col>19</xdr:col>
      <xdr:colOff>177800</xdr:colOff>
      <xdr:row>78</xdr:row>
      <xdr:rowOff>105573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472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105573</xdr:rowOff>
    </xdr:from>
    <xdr:to>
      <xdr:col>15</xdr:col>
      <xdr:colOff>50800</xdr:colOff>
      <xdr:row>78</xdr:row>
      <xdr:rowOff>159621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78673"/>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159621</xdr:rowOff>
    </xdr:from>
    <xdr:to>
      <xdr:col>10</xdr:col>
      <xdr:colOff>114300</xdr:colOff>
      <xdr:row>78</xdr:row>
      <xdr:rowOff>169549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272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91098</xdr:rowOff>
    </xdr:from>
    <xdr:to>
      <xdr:col>24</xdr:col>
      <xdr:colOff>114300</xdr:colOff>
      <xdr:row>77</xdr:row>
      <xdr:rowOff>21248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823</xdr:rowOff>
    </xdr:from>
    <xdr:to>
      <xdr:col>20</xdr:col>
      <xdr:colOff>38100</xdr:colOff>
      <xdr:row>78</xdr:row>
      <xdr:rowOff>102423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54773</xdr:rowOff>
    </xdr:from>
    <xdr:to>
      <xdr:col>15</xdr:col>
      <xdr:colOff>101600</xdr:colOff>
      <xdr:row>78</xdr:row>
      <xdr:rowOff>156373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108821</xdr:rowOff>
    </xdr:from>
    <xdr:to>
      <xdr:col>10</xdr:col>
      <xdr:colOff>165100</xdr:colOff>
      <xdr:row>79</xdr:row>
      <xdr:rowOff>38971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30098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7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118749</xdr:rowOff>
    </xdr:from>
    <xdr:to>
      <xdr:col>6</xdr:col>
      <xdr:colOff>38100</xdr:colOff>
      <xdr:row>79</xdr:row>
      <xdr:rowOff>48899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40026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8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37643</xdr:rowOff>
    </xdr:from>
    <xdr:to>
      <xdr:col>24</xdr:col>
      <xdr:colOff>62865</xdr:colOff>
      <xdr:row>99</xdr:row>
      <xdr:rowOff>44171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11043"/>
          <a:ext cx="1270" cy="12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47998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44171</xdr:rowOff>
    </xdr:from>
    <xdr:to>
      <xdr:col>24</xdr:col>
      <xdr:colOff>152400</xdr:colOff>
      <xdr:row>99</xdr:row>
      <xdr:rowOff>44171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155770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8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37643</xdr:rowOff>
    </xdr:from>
    <xdr:to>
      <xdr:col>24</xdr:col>
      <xdr:colOff>152400</xdr:colOff>
      <xdr:row>92</xdr:row>
      <xdr:rowOff>37643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111976</xdr:rowOff>
    </xdr:from>
    <xdr:to>
      <xdr:col>24</xdr:col>
      <xdr:colOff>63500</xdr:colOff>
      <xdr:row>95</xdr:row>
      <xdr:rowOff>66903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542476"/>
          <a:ext cx="838200" cy="8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26370</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5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47943</xdr:rowOff>
    </xdr:from>
    <xdr:to>
      <xdr:col>24</xdr:col>
      <xdr:colOff>114300</xdr:colOff>
      <xdr:row>97</xdr:row>
      <xdr:rowOff>149543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111976</xdr:rowOff>
    </xdr:from>
    <xdr:to>
      <xdr:col>19</xdr:col>
      <xdr:colOff>177800</xdr:colOff>
      <xdr:row>92</xdr:row>
      <xdr:rowOff>83871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542476"/>
          <a:ext cx="889000" cy="3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53142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83871</xdr:rowOff>
    </xdr:from>
    <xdr:to>
      <xdr:col>15</xdr:col>
      <xdr:colOff>50800</xdr:colOff>
      <xdr:row>95</xdr:row>
      <xdr:rowOff>66942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57271"/>
          <a:ext cx="8890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94696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66942</xdr:rowOff>
    </xdr:from>
    <xdr:to>
      <xdr:col>10</xdr:col>
      <xdr:colOff>114300</xdr:colOff>
      <xdr:row>96</xdr:row>
      <xdr:rowOff>99073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54692"/>
          <a:ext cx="889000" cy="2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16103</xdr:rowOff>
    </xdr:from>
    <xdr:to>
      <xdr:col>24</xdr:col>
      <xdr:colOff>114300</xdr:colOff>
      <xdr:row>95</xdr:row>
      <xdr:rowOff>117703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38980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61176</xdr:rowOff>
    </xdr:from>
    <xdr:to>
      <xdr:col>20</xdr:col>
      <xdr:colOff>38100</xdr:colOff>
      <xdr:row>90</xdr:row>
      <xdr:rowOff>162776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4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7853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26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33071</xdr:rowOff>
    </xdr:from>
    <xdr:to>
      <xdr:col>15</xdr:col>
      <xdr:colOff>101600</xdr:colOff>
      <xdr:row>92</xdr:row>
      <xdr:rowOff>134671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151198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5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16142</xdr:rowOff>
    </xdr:from>
    <xdr:to>
      <xdr:col>10</xdr:col>
      <xdr:colOff>165100</xdr:colOff>
      <xdr:row>95</xdr:row>
      <xdr:rowOff>117742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134269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48273</xdr:rowOff>
    </xdr:from>
    <xdr:to>
      <xdr:col>6</xdr:col>
      <xdr:colOff>38100</xdr:colOff>
      <xdr:row>96</xdr:row>
      <xdr:rowOff>149873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166400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136271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114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133528</xdr:rowOff>
    </xdr:from>
    <xdr:to>
      <xdr:col>50</xdr:col>
      <xdr:colOff>114300</xdr:colOff>
      <xdr:row>38</xdr:row>
      <xdr:rowOff>136042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862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133528</xdr:rowOff>
    </xdr:from>
    <xdr:to>
      <xdr:col>45</xdr:col>
      <xdr:colOff>177800</xdr:colOff>
      <xdr:row>38</xdr:row>
      <xdr:rowOff>133985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86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133985</xdr:rowOff>
    </xdr:from>
    <xdr:to>
      <xdr:col>41</xdr:col>
      <xdr:colOff>50800</xdr:colOff>
      <xdr:row>38</xdr:row>
      <xdr:rowOff>133985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4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85471</xdr:rowOff>
    </xdr:from>
    <xdr:to>
      <xdr:col>55</xdr:col>
      <xdr:colOff>50800</xdr:colOff>
      <xdr:row>39</xdr:row>
      <xdr:rowOff>15621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398</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5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6519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82728</xdr:rowOff>
    </xdr:from>
    <xdr:to>
      <xdr:col>46</xdr:col>
      <xdr:colOff>38100</xdr:colOff>
      <xdr:row>39</xdr:row>
      <xdr:rowOff>12878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4005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4462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83185</xdr:rowOff>
    </xdr:from>
    <xdr:to>
      <xdr:col>36</xdr:col>
      <xdr:colOff>165100</xdr:colOff>
      <xdr:row>39</xdr:row>
      <xdr:rowOff>13335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4462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1283</xdr:rowOff>
    </xdr:from>
    <xdr:to>
      <xdr:col>55</xdr:col>
      <xdr:colOff>0</xdr:colOff>
      <xdr:row>57</xdr:row>
      <xdr:rowOff>153505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73933"/>
          <a:ext cx="838200" cy="1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1283</xdr:rowOff>
    </xdr:from>
    <xdr:to>
      <xdr:col>50</xdr:col>
      <xdr:colOff>114300</xdr:colOff>
      <xdr:row>58</xdr:row>
      <xdr:rowOff>68555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73933"/>
          <a:ext cx="889000" cy="2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71082</xdr:rowOff>
    </xdr:from>
    <xdr:to>
      <xdr:col>45</xdr:col>
      <xdr:colOff>177800</xdr:colOff>
      <xdr:row>58</xdr:row>
      <xdr:rowOff>68555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43732"/>
          <a:ext cx="889000" cy="1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71082</xdr:rowOff>
    </xdr:from>
    <xdr:to>
      <xdr:col>41</xdr:col>
      <xdr:colOff>50800</xdr:colOff>
      <xdr:row>57</xdr:row>
      <xdr:rowOff>73787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4373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102705</xdr:rowOff>
    </xdr:from>
    <xdr:to>
      <xdr:col>55</xdr:col>
      <xdr:colOff>50800</xdr:colOff>
      <xdr:row>58</xdr:row>
      <xdr:rowOff>32855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81132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121933</xdr:rowOff>
    </xdr:from>
    <xdr:to>
      <xdr:col>50</xdr:col>
      <xdr:colOff>165100</xdr:colOff>
      <xdr:row>57</xdr:row>
      <xdr:rowOff>52083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68610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17755</xdr:rowOff>
    </xdr:from>
    <xdr:to>
      <xdr:col>46</xdr:col>
      <xdr:colOff>38100</xdr:colOff>
      <xdr:row>58</xdr:row>
      <xdr:rowOff>119355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110482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20282</xdr:rowOff>
    </xdr:from>
    <xdr:to>
      <xdr:col>41</xdr:col>
      <xdr:colOff>101600</xdr:colOff>
      <xdr:row>57</xdr:row>
      <xdr:rowOff>121882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138409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22987</xdr:rowOff>
    </xdr:from>
    <xdr:to>
      <xdr:col>36</xdr:col>
      <xdr:colOff>165100</xdr:colOff>
      <xdr:row>57</xdr:row>
      <xdr:rowOff>124587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115714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38697</xdr:rowOff>
    </xdr:from>
    <xdr:to>
      <xdr:col>55</xdr:col>
      <xdr:colOff>0</xdr:colOff>
      <xdr:row>78</xdr:row>
      <xdr:rowOff>80111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1797"/>
          <a:ext cx="8382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38697</xdr:rowOff>
    </xdr:from>
    <xdr:to>
      <xdr:col>50</xdr:col>
      <xdr:colOff>114300</xdr:colOff>
      <xdr:row>78</xdr:row>
      <xdr:rowOff>112173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1797"/>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112173</xdr:rowOff>
    </xdr:from>
    <xdr:to>
      <xdr:col>45</xdr:col>
      <xdr:colOff>177800</xdr:colOff>
      <xdr:row>78</xdr:row>
      <xdr:rowOff>112916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527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108268</xdr:rowOff>
    </xdr:from>
    <xdr:to>
      <xdr:col>41</xdr:col>
      <xdr:colOff>50800</xdr:colOff>
      <xdr:row>78</xdr:row>
      <xdr:rowOff>112916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81368"/>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29311</xdr:rowOff>
    </xdr:from>
    <xdr:to>
      <xdr:col>55</xdr:col>
      <xdr:colOff>50800</xdr:colOff>
      <xdr:row>78</xdr:row>
      <xdr:rowOff>130911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115688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159347</xdr:rowOff>
    </xdr:from>
    <xdr:to>
      <xdr:col>50</xdr:col>
      <xdr:colOff>165100</xdr:colOff>
      <xdr:row>78</xdr:row>
      <xdr:rowOff>89497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80624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61373</xdr:rowOff>
    </xdr:from>
    <xdr:to>
      <xdr:col>46</xdr:col>
      <xdr:colOff>38100</xdr:colOff>
      <xdr:row>78</xdr:row>
      <xdr:rowOff>162973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154100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62116</xdr:rowOff>
    </xdr:from>
    <xdr:to>
      <xdr:col>41</xdr:col>
      <xdr:colOff>101600</xdr:colOff>
      <xdr:row>78</xdr:row>
      <xdr:rowOff>163716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154843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57468</xdr:rowOff>
    </xdr:from>
    <xdr:to>
      <xdr:col>36</xdr:col>
      <xdr:colOff>165100</xdr:colOff>
      <xdr:row>78</xdr:row>
      <xdr:rowOff>159068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150195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46165</xdr:rowOff>
    </xdr:from>
    <xdr:to>
      <xdr:col>55</xdr:col>
      <xdr:colOff>0</xdr:colOff>
      <xdr:row>97</xdr:row>
      <xdr:rowOff>102781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76815"/>
          <a:ext cx="8382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102781</xdr:rowOff>
    </xdr:from>
    <xdr:to>
      <xdr:col>50</xdr:col>
      <xdr:colOff>114300</xdr:colOff>
      <xdr:row>97</xdr:row>
      <xdr:rowOff>145552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33431"/>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134214</xdr:rowOff>
    </xdr:from>
    <xdr:to>
      <xdr:col>45</xdr:col>
      <xdr:colOff>177800</xdr:colOff>
      <xdr:row>97</xdr:row>
      <xdr:rowOff>145552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64864"/>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134214</xdr:rowOff>
    </xdr:from>
    <xdr:to>
      <xdr:col>41</xdr:col>
      <xdr:colOff>50800</xdr:colOff>
      <xdr:row>97</xdr:row>
      <xdr:rowOff>160206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64864"/>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166815</xdr:rowOff>
    </xdr:from>
    <xdr:to>
      <xdr:col>55</xdr:col>
      <xdr:colOff>50800</xdr:colOff>
      <xdr:row>97</xdr:row>
      <xdr:rowOff>96965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145242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51981</xdr:rowOff>
    </xdr:from>
    <xdr:to>
      <xdr:col>50</xdr:col>
      <xdr:colOff>165100</xdr:colOff>
      <xdr:row>97</xdr:row>
      <xdr:rowOff>153581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94752</xdr:rowOff>
    </xdr:from>
    <xdr:to>
      <xdr:col>46</xdr:col>
      <xdr:colOff>38100</xdr:colOff>
      <xdr:row>98</xdr:row>
      <xdr:rowOff>24902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83414</xdr:rowOff>
    </xdr:from>
    <xdr:to>
      <xdr:col>41</xdr:col>
      <xdr:colOff>101600</xdr:colOff>
      <xdr:row>98</xdr:row>
      <xdr:rowOff>13564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109406</xdr:rowOff>
    </xdr:from>
    <xdr:to>
      <xdr:col>36</xdr:col>
      <xdr:colOff>165100</xdr:colOff>
      <xdr:row>98</xdr:row>
      <xdr:rowOff>39556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30683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45250</xdr:rowOff>
    </xdr:from>
    <xdr:to>
      <xdr:col>85</xdr:col>
      <xdr:colOff>127000</xdr:colOff>
      <xdr:row>37</xdr:row>
      <xdr:rowOff>123812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88900"/>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74473</xdr:rowOff>
    </xdr:from>
    <xdr:to>
      <xdr:col>81</xdr:col>
      <xdr:colOff>50800</xdr:colOff>
      <xdr:row>37</xdr:row>
      <xdr:rowOff>123812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18123"/>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72873</xdr:rowOff>
    </xdr:from>
    <xdr:to>
      <xdr:col>76</xdr:col>
      <xdr:colOff>114300</xdr:colOff>
      <xdr:row>37</xdr:row>
      <xdr:rowOff>74473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165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72873</xdr:rowOff>
    </xdr:from>
    <xdr:to>
      <xdr:col>71</xdr:col>
      <xdr:colOff>177800</xdr:colOff>
      <xdr:row>37</xdr:row>
      <xdr:rowOff>95999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16523"/>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165900</xdr:rowOff>
    </xdr:from>
    <xdr:to>
      <xdr:col>85</xdr:col>
      <xdr:colOff>177800</xdr:colOff>
      <xdr:row>37</xdr:row>
      <xdr:rowOff>96050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144327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1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73012</xdr:rowOff>
    </xdr:from>
    <xdr:to>
      <xdr:col>81</xdr:col>
      <xdr:colOff>101600</xdr:colOff>
      <xdr:row>38</xdr:row>
      <xdr:rowOff>3163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165740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23673</xdr:rowOff>
    </xdr:from>
    <xdr:to>
      <xdr:col>76</xdr:col>
      <xdr:colOff>165100</xdr:colOff>
      <xdr:row>37</xdr:row>
      <xdr:rowOff>125273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116400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22073</xdr:rowOff>
    </xdr:from>
    <xdr:to>
      <xdr:col>72</xdr:col>
      <xdr:colOff>38100</xdr:colOff>
      <xdr:row>37</xdr:row>
      <xdr:rowOff>123673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114800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45199</xdr:rowOff>
    </xdr:from>
    <xdr:to>
      <xdr:col>67</xdr:col>
      <xdr:colOff>101600</xdr:colOff>
      <xdr:row>37</xdr:row>
      <xdr:rowOff>146799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137927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32013</xdr:rowOff>
    </xdr:from>
    <xdr:to>
      <xdr:col>85</xdr:col>
      <xdr:colOff>127000</xdr:colOff>
      <xdr:row>57</xdr:row>
      <xdr:rowOff>41076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04663"/>
          <a:ext cx="8382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90045</xdr:rowOff>
    </xdr:from>
    <xdr:to>
      <xdr:col>81</xdr:col>
      <xdr:colOff>50800</xdr:colOff>
      <xdr:row>57</xdr:row>
      <xdr:rowOff>32013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19795"/>
          <a:ext cx="889000" cy="2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90045</xdr:rowOff>
    </xdr:from>
    <xdr:to>
      <xdr:col>76</xdr:col>
      <xdr:colOff>114300</xdr:colOff>
      <xdr:row>58</xdr:row>
      <xdr:rowOff>6148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519795"/>
          <a:ext cx="889000" cy="4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82648</xdr:rowOff>
    </xdr:from>
    <xdr:to>
      <xdr:col>71</xdr:col>
      <xdr:colOff>177800</xdr:colOff>
      <xdr:row>58</xdr:row>
      <xdr:rowOff>6148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55298"/>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161726</xdr:rowOff>
    </xdr:from>
    <xdr:to>
      <xdr:col>85</xdr:col>
      <xdr:colOff>177800</xdr:colOff>
      <xdr:row>57</xdr:row>
      <xdr:rowOff>91876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140153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152663</xdr:rowOff>
    </xdr:from>
    <xdr:to>
      <xdr:col>81</xdr:col>
      <xdr:colOff>101600</xdr:colOff>
      <xdr:row>57</xdr:row>
      <xdr:rowOff>82813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73940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4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39245</xdr:rowOff>
    </xdr:from>
    <xdr:to>
      <xdr:col>76</xdr:col>
      <xdr:colOff>165100</xdr:colOff>
      <xdr:row>55</xdr:row>
      <xdr:rowOff>140845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157372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126798</xdr:rowOff>
    </xdr:from>
    <xdr:to>
      <xdr:col>72</xdr:col>
      <xdr:colOff>38100</xdr:colOff>
      <xdr:row>58</xdr:row>
      <xdr:rowOff>56948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48075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31848</xdr:rowOff>
    </xdr:from>
    <xdr:to>
      <xdr:col>67</xdr:col>
      <xdr:colOff>101600</xdr:colOff>
      <xdr:row>57</xdr:row>
      <xdr:rowOff>133448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124575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40894</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544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29984</xdr:rowOff>
    </xdr:from>
    <xdr:to>
      <xdr:col>81</xdr:col>
      <xdr:colOff>50800</xdr:colOff>
      <xdr:row>79</xdr:row>
      <xdr:rowOff>40894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74534"/>
          <a:ext cx="8890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29984</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74534"/>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161544</xdr:rowOff>
    </xdr:from>
    <xdr:to>
      <xdr:col>81</xdr:col>
      <xdr:colOff>101600</xdr:colOff>
      <xdr:row>79</xdr:row>
      <xdr:rowOff>91694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82821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27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150634</xdr:rowOff>
    </xdr:from>
    <xdr:to>
      <xdr:col>76</xdr:col>
      <xdr:colOff>165100</xdr:colOff>
      <xdr:row>79</xdr:row>
      <xdr:rowOff>80784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71911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115004</xdr:rowOff>
    </xdr:from>
    <xdr:to>
      <xdr:col>85</xdr:col>
      <xdr:colOff>127000</xdr:colOff>
      <xdr:row>96</xdr:row>
      <xdr:rowOff>149110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74204"/>
          <a:ext cx="8382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149110</xdr:rowOff>
    </xdr:from>
    <xdr:to>
      <xdr:col>81</xdr:col>
      <xdr:colOff>50800</xdr:colOff>
      <xdr:row>97</xdr:row>
      <xdr:rowOff>17749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08310"/>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17749</xdr:rowOff>
    </xdr:from>
    <xdr:to>
      <xdr:col>76</xdr:col>
      <xdr:colOff>114300</xdr:colOff>
      <xdr:row>97</xdr:row>
      <xdr:rowOff>39726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48399"/>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39726</xdr:rowOff>
    </xdr:from>
    <xdr:to>
      <xdr:col>71</xdr:col>
      <xdr:colOff>177800</xdr:colOff>
      <xdr:row>97</xdr:row>
      <xdr:rowOff>59964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70376"/>
          <a:ext cx="889000" cy="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64204</xdr:rowOff>
    </xdr:from>
    <xdr:to>
      <xdr:col>85</xdr:col>
      <xdr:colOff>177800</xdr:colOff>
      <xdr:row>96</xdr:row>
      <xdr:rowOff>165804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42631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98310</xdr:rowOff>
    </xdr:from>
    <xdr:to>
      <xdr:col>81</xdr:col>
      <xdr:colOff>101600</xdr:colOff>
      <xdr:row>97</xdr:row>
      <xdr:rowOff>28460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138399</xdr:rowOff>
    </xdr:from>
    <xdr:to>
      <xdr:col>76</xdr:col>
      <xdr:colOff>165100</xdr:colOff>
      <xdr:row>97</xdr:row>
      <xdr:rowOff>68549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59676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160376</xdr:rowOff>
    </xdr:from>
    <xdr:to>
      <xdr:col>72</xdr:col>
      <xdr:colOff>38100</xdr:colOff>
      <xdr:row>97</xdr:row>
      <xdr:rowOff>90526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81653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9164</xdr:rowOff>
    </xdr:from>
    <xdr:to>
      <xdr:col>67</xdr:col>
      <xdr:colOff>101600</xdr:colOff>
      <xdr:row>97</xdr:row>
      <xdr:rowOff>110764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101891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・総務費は、前年度から</a:t>
          </a:r>
          <a:r>
            <a:rPr kumimoji="1" lang="en-US" altLang="ja-JP" sz="1000">
              <a:solidFill>
                <a:schemeClr val="dk1"/>
              </a:solidFill>
              <a:effectLst/>
              <a:latin typeface="+mn-lt"/>
              <a:ea typeface="+mn-ea"/>
              <a:cs typeface="+mn-cs"/>
            </a:rPr>
            <a:t>102,775</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119,436</a:t>
          </a:r>
          <a:r>
            <a:rPr kumimoji="1" lang="ja-JP" altLang="ja-JP" sz="1000">
              <a:solidFill>
                <a:schemeClr val="dk1"/>
              </a:solidFill>
              <a:effectLst/>
              <a:latin typeface="+mn-lt"/>
              <a:ea typeface="+mn-ea"/>
              <a:cs typeface="+mn-cs"/>
            </a:rPr>
            <a:t>円となった。新庁舎建設の本体工事</a:t>
          </a:r>
          <a:r>
            <a:rPr kumimoji="1" lang="ja-JP" altLang="en-US" sz="1000">
              <a:solidFill>
                <a:schemeClr val="dk1"/>
              </a:solidFill>
              <a:effectLst/>
              <a:latin typeface="+mn-lt"/>
              <a:ea typeface="+mn-ea"/>
              <a:cs typeface="+mn-cs"/>
            </a:rPr>
            <a:t>の完了</a:t>
          </a:r>
          <a:r>
            <a:rPr kumimoji="1" lang="ja-JP" altLang="ja-JP" sz="1000">
              <a:solidFill>
                <a:schemeClr val="dk1"/>
              </a:solidFill>
              <a:effectLst/>
              <a:latin typeface="+mn-lt"/>
              <a:ea typeface="+mn-ea"/>
              <a:cs typeface="+mn-cs"/>
            </a:rPr>
            <a:t>により大幅に数値が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した。今後は</a:t>
          </a:r>
          <a:r>
            <a:rPr kumimoji="1" lang="ja-JP" altLang="en-US" sz="1000">
              <a:solidFill>
                <a:schemeClr val="dk1"/>
              </a:solidFill>
              <a:effectLst/>
              <a:latin typeface="+mn-lt"/>
              <a:ea typeface="+mn-ea"/>
              <a:cs typeface="+mn-cs"/>
            </a:rPr>
            <a:t>シティプロモーション等</a:t>
          </a:r>
          <a:r>
            <a:rPr kumimoji="1" lang="ja-JP" altLang="ja-JP" sz="1000">
              <a:solidFill>
                <a:schemeClr val="dk1"/>
              </a:solidFill>
              <a:effectLst/>
              <a:latin typeface="+mn-lt"/>
              <a:ea typeface="+mn-ea"/>
              <a:cs typeface="+mn-cs"/>
            </a:rPr>
            <a:t>の新たな財政需要が見込まれるため、臨時的な支出がない限りは数値を抑えていきたい。</a:t>
          </a:r>
          <a:endParaRPr lang="ja-JP" altLang="ja-JP" sz="1100">
            <a:effectLst/>
          </a:endParaRPr>
        </a:p>
        <a:p>
          <a:r>
            <a:rPr kumimoji="1" lang="ja-JP" altLang="ja-JP" sz="1000">
              <a:solidFill>
                <a:schemeClr val="dk1"/>
              </a:solidFill>
              <a:effectLst/>
              <a:latin typeface="+mn-lt"/>
              <a:ea typeface="+mn-ea"/>
              <a:cs typeface="+mn-cs"/>
            </a:rPr>
            <a:t>・民生費は、前年度から</a:t>
          </a:r>
          <a:r>
            <a:rPr kumimoji="1" lang="en-US" altLang="ja-JP" sz="1000">
              <a:solidFill>
                <a:schemeClr val="dk1"/>
              </a:solidFill>
              <a:effectLst/>
              <a:latin typeface="+mn-lt"/>
              <a:ea typeface="+mn-ea"/>
              <a:cs typeface="+mn-cs"/>
            </a:rPr>
            <a:t>23,207</a:t>
          </a:r>
          <a:r>
            <a:rPr kumimoji="1" lang="ja-JP" altLang="ja-JP" sz="1000">
              <a:solidFill>
                <a:schemeClr val="dk1"/>
              </a:solidFill>
              <a:effectLst/>
              <a:latin typeface="+mn-lt"/>
              <a:ea typeface="+mn-ea"/>
              <a:cs typeface="+mn-cs"/>
            </a:rPr>
            <a:t>円増加し、住民一人当たり</a:t>
          </a:r>
          <a:r>
            <a:rPr kumimoji="1" lang="en-US" altLang="ja-JP" sz="1000">
              <a:solidFill>
                <a:schemeClr val="dk1"/>
              </a:solidFill>
              <a:effectLst/>
              <a:latin typeface="+mn-lt"/>
              <a:ea typeface="+mn-ea"/>
              <a:cs typeface="+mn-cs"/>
            </a:rPr>
            <a:t>163,298</a:t>
          </a:r>
          <a:r>
            <a:rPr kumimoji="1" lang="ja-JP" altLang="ja-JP" sz="1000">
              <a:solidFill>
                <a:schemeClr val="dk1"/>
              </a:solidFill>
              <a:effectLst/>
              <a:latin typeface="+mn-lt"/>
              <a:ea typeface="+mn-ea"/>
              <a:cs typeface="+mn-cs"/>
            </a:rPr>
            <a:t>円となった。新型コロナウイルス感染症対策として、</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子育て世帯</a:t>
          </a:r>
          <a:r>
            <a:rPr kumimoji="1" lang="ja-JP" altLang="en-US" sz="1000">
              <a:solidFill>
                <a:schemeClr val="dk1"/>
              </a:solidFill>
              <a:effectLst/>
              <a:latin typeface="+mn-lt"/>
              <a:ea typeface="+mn-ea"/>
              <a:cs typeface="+mn-cs"/>
            </a:rPr>
            <a:t>や住民税非課税世帯</a:t>
          </a:r>
          <a:r>
            <a:rPr kumimoji="1" lang="ja-JP" altLang="ja-JP" sz="1000">
              <a:solidFill>
                <a:schemeClr val="dk1"/>
              </a:solidFill>
              <a:effectLst/>
              <a:latin typeface="+mn-lt"/>
              <a:ea typeface="+mn-ea"/>
              <a:cs typeface="+mn-cs"/>
            </a:rPr>
            <a:t>への給付金を支給したことなどにより、前年度</a:t>
          </a:r>
          <a:r>
            <a:rPr kumimoji="1" lang="ja-JP" altLang="en-US" sz="1000">
              <a:solidFill>
                <a:schemeClr val="dk1"/>
              </a:solidFill>
              <a:effectLst/>
              <a:latin typeface="+mn-lt"/>
              <a:ea typeface="+mn-ea"/>
              <a:cs typeface="+mn-cs"/>
            </a:rPr>
            <a:t>に引き続き</a:t>
          </a:r>
          <a:r>
            <a:rPr kumimoji="1" lang="ja-JP" altLang="ja-JP" sz="1000">
              <a:solidFill>
                <a:schemeClr val="dk1"/>
              </a:solidFill>
              <a:effectLst/>
              <a:latin typeface="+mn-lt"/>
              <a:ea typeface="+mn-ea"/>
              <a:cs typeface="+mn-cs"/>
            </a:rPr>
            <a:t>高い数値となった。社会保障関係経費の増加が進んでおり、今後も事業の必要性を十分精査し数値の急増を抑えたい。</a:t>
          </a:r>
          <a:endParaRPr lang="ja-JP" altLang="ja-JP" sz="1100">
            <a:effectLst/>
          </a:endParaRPr>
        </a:p>
        <a:p>
          <a:r>
            <a:rPr kumimoji="1" lang="ja-JP" altLang="ja-JP" sz="1000">
              <a:solidFill>
                <a:schemeClr val="dk1"/>
              </a:solidFill>
              <a:effectLst/>
              <a:latin typeface="+mn-lt"/>
              <a:ea typeface="+mn-ea"/>
              <a:cs typeface="+mn-cs"/>
            </a:rPr>
            <a:t>・衛生費は、前年度から</a:t>
          </a:r>
          <a:r>
            <a:rPr kumimoji="1" lang="en-US" altLang="ja-JP" sz="1000">
              <a:solidFill>
                <a:schemeClr val="dk1"/>
              </a:solidFill>
              <a:effectLst/>
              <a:latin typeface="+mn-lt"/>
              <a:ea typeface="+mn-ea"/>
              <a:cs typeface="+mn-cs"/>
            </a:rPr>
            <a:t>63,951</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82,232</a:t>
          </a:r>
          <a:r>
            <a:rPr kumimoji="1" lang="ja-JP" altLang="ja-JP" sz="1000">
              <a:solidFill>
                <a:schemeClr val="dk1"/>
              </a:solidFill>
              <a:effectLst/>
              <a:latin typeface="+mn-lt"/>
              <a:ea typeface="+mn-ea"/>
              <a:cs typeface="+mn-cs"/>
            </a:rPr>
            <a:t>円となった。本年度においては広域ごみ処理施設建設事業における本工事が完了により一部事務組合負担金が大幅に数値が減少した。地方独立行政法人国保旭中央病院への負担金や貸付金の経費があるため、類似団体平均に比べて高い状況で推移していくことが見込まれる。</a:t>
          </a:r>
          <a:endParaRPr lang="ja-JP" altLang="ja-JP" sz="1100">
            <a:effectLst/>
          </a:endParaRPr>
        </a:p>
        <a:p>
          <a:r>
            <a:rPr kumimoji="1" lang="ja-JP" altLang="ja-JP" sz="1000">
              <a:solidFill>
                <a:schemeClr val="dk1"/>
              </a:solidFill>
              <a:effectLst/>
              <a:latin typeface="+mn-lt"/>
              <a:ea typeface="+mn-ea"/>
              <a:cs typeface="+mn-cs"/>
            </a:rPr>
            <a:t>・農林水産業費は、前年度から</a:t>
          </a:r>
          <a:r>
            <a:rPr kumimoji="1" lang="en-US" altLang="ja-JP" sz="1000">
              <a:solidFill>
                <a:schemeClr val="dk1"/>
              </a:solidFill>
              <a:effectLst/>
              <a:latin typeface="+mn-lt"/>
              <a:ea typeface="+mn-ea"/>
              <a:cs typeface="+mn-cs"/>
            </a:rPr>
            <a:t>11,986</a:t>
          </a:r>
          <a:r>
            <a:rPr kumimoji="1" lang="ja-JP" altLang="ja-JP" sz="1000">
              <a:solidFill>
                <a:schemeClr val="dk1"/>
              </a:solidFill>
              <a:effectLst/>
              <a:latin typeface="+mn-lt"/>
              <a:ea typeface="+mn-ea"/>
              <a:cs typeface="+mn-cs"/>
            </a:rPr>
            <a:t>円と</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18,413</a:t>
          </a:r>
          <a:r>
            <a:rPr kumimoji="1" lang="ja-JP" altLang="ja-JP" sz="1000">
              <a:solidFill>
                <a:schemeClr val="dk1"/>
              </a:solidFill>
              <a:effectLst/>
              <a:latin typeface="+mn-lt"/>
              <a:ea typeface="+mn-ea"/>
              <a:cs typeface="+mn-cs"/>
            </a:rPr>
            <a:t>円となった。令和元年台風による農業災害復旧支援事業（明許繰越事業）などの</a:t>
          </a:r>
          <a:r>
            <a:rPr kumimoji="1" lang="ja-JP" altLang="en-US" sz="1000">
              <a:solidFill>
                <a:schemeClr val="dk1"/>
              </a:solidFill>
              <a:effectLst/>
              <a:latin typeface="+mn-lt"/>
              <a:ea typeface="+mn-ea"/>
              <a:cs typeface="+mn-cs"/>
            </a:rPr>
            <a:t>完了による減となった</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土木</a:t>
          </a:r>
          <a:r>
            <a:rPr kumimoji="1" lang="ja-JP" altLang="ja-JP" sz="1000">
              <a:solidFill>
                <a:schemeClr val="dk1"/>
              </a:solidFill>
              <a:effectLst/>
              <a:latin typeface="+mn-lt"/>
              <a:ea typeface="+mn-ea"/>
              <a:cs typeface="+mn-cs"/>
            </a:rPr>
            <a:t>費は、前年度から</a:t>
          </a:r>
          <a:r>
            <a:rPr kumimoji="1" lang="en-US" altLang="ja-JP" sz="1000">
              <a:solidFill>
                <a:schemeClr val="dk1"/>
              </a:solidFill>
              <a:effectLst/>
              <a:latin typeface="+mn-lt"/>
              <a:ea typeface="+mn-ea"/>
              <a:cs typeface="+mn-cs"/>
            </a:rPr>
            <a:t>7,430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44,775</a:t>
          </a:r>
          <a:r>
            <a:rPr kumimoji="1" lang="ja-JP" altLang="ja-JP" sz="1000">
              <a:solidFill>
                <a:schemeClr val="dk1"/>
              </a:solidFill>
              <a:effectLst/>
              <a:latin typeface="+mn-lt"/>
              <a:ea typeface="+mn-ea"/>
              <a:cs typeface="+mn-cs"/>
            </a:rPr>
            <a:t>円となった。</a:t>
          </a:r>
          <a:r>
            <a:rPr kumimoji="1" lang="ja-JP" altLang="en-US" sz="1000">
              <a:solidFill>
                <a:schemeClr val="dk1"/>
              </a:solidFill>
              <a:effectLst/>
              <a:latin typeface="+mn-lt"/>
              <a:ea typeface="+mn-ea"/>
              <a:cs typeface="+mn-cs"/>
            </a:rPr>
            <a:t>道路整備事業の進捗</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下水道事業会計への出資金等により</a:t>
          </a:r>
          <a:r>
            <a:rPr kumimoji="1" lang="ja-JP" altLang="ja-JP" sz="1000">
              <a:solidFill>
                <a:schemeClr val="dk1"/>
              </a:solidFill>
              <a:effectLst/>
              <a:latin typeface="+mn-lt"/>
              <a:ea typeface="+mn-ea"/>
              <a:cs typeface="+mn-cs"/>
            </a:rPr>
            <a:t>増大した。今後も</a:t>
          </a:r>
          <a:r>
            <a:rPr kumimoji="1" lang="ja-JP" altLang="en-US" sz="1000">
              <a:solidFill>
                <a:schemeClr val="dk1"/>
              </a:solidFill>
              <a:effectLst/>
              <a:latin typeface="+mn-lt"/>
              <a:ea typeface="+mn-ea"/>
              <a:cs typeface="+mn-cs"/>
            </a:rPr>
            <a:t>大型道路事業を</a:t>
          </a:r>
          <a:r>
            <a:rPr kumimoji="1" lang="ja-JP" altLang="ja-JP" sz="1000">
              <a:solidFill>
                <a:schemeClr val="dk1"/>
              </a:solidFill>
              <a:effectLst/>
              <a:latin typeface="+mn-lt"/>
              <a:ea typeface="+mn-ea"/>
              <a:cs typeface="+mn-cs"/>
            </a:rPr>
            <a:t>計画的に</a:t>
          </a:r>
          <a:r>
            <a:rPr kumimoji="1" lang="ja-JP" altLang="en-US" sz="1000">
              <a:solidFill>
                <a:schemeClr val="dk1"/>
              </a:solidFill>
              <a:effectLst/>
              <a:latin typeface="+mn-lt"/>
              <a:ea typeface="+mn-ea"/>
              <a:cs typeface="+mn-cs"/>
            </a:rPr>
            <a:t>実施し、有利な財源を活用することで健全な財政運営に努める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・公債費は、前年度から</a:t>
          </a:r>
          <a:r>
            <a:rPr kumimoji="1" lang="en-US" altLang="ja-JP" sz="1000">
              <a:solidFill>
                <a:schemeClr val="dk1"/>
              </a:solidFill>
              <a:effectLst/>
              <a:latin typeface="+mn-lt"/>
              <a:ea typeface="+mn-ea"/>
              <a:cs typeface="+mn-cs"/>
            </a:rPr>
            <a:t>4,476</a:t>
          </a:r>
          <a:r>
            <a:rPr kumimoji="1" lang="ja-JP" altLang="ja-JP" sz="1000">
              <a:solidFill>
                <a:schemeClr val="dk1"/>
              </a:solidFill>
              <a:effectLst/>
              <a:latin typeface="+mn-lt"/>
              <a:ea typeface="+mn-ea"/>
              <a:cs typeface="+mn-cs"/>
            </a:rPr>
            <a:t>円増加し、住民一人当たり</a:t>
          </a:r>
          <a:r>
            <a:rPr kumimoji="1" lang="en-US" altLang="ja-JP" sz="1000">
              <a:solidFill>
                <a:schemeClr val="dk1"/>
              </a:solidFill>
              <a:effectLst/>
              <a:latin typeface="+mn-lt"/>
              <a:ea typeface="+mn-ea"/>
              <a:cs typeface="+mn-cs"/>
            </a:rPr>
            <a:t>58,241</a:t>
          </a:r>
          <a:r>
            <a:rPr kumimoji="1" lang="ja-JP" altLang="ja-JP" sz="1000">
              <a:solidFill>
                <a:schemeClr val="dk1"/>
              </a:solidFill>
              <a:effectLst/>
              <a:latin typeface="+mn-lt"/>
              <a:ea typeface="+mn-ea"/>
              <a:cs typeface="+mn-cs"/>
            </a:rPr>
            <a:t>円となった。地方債新規発行分の元金償還が始まったことにより増となっている。これまでは類似団体平均よりも低い数値を示してきたが、</a:t>
          </a:r>
          <a:r>
            <a:rPr kumimoji="1" lang="ja-JP" altLang="en-US" sz="1000">
              <a:solidFill>
                <a:schemeClr val="dk1"/>
              </a:solidFill>
              <a:effectLst/>
              <a:latin typeface="+mn-lt"/>
              <a:ea typeface="+mn-ea"/>
              <a:cs typeface="+mn-cs"/>
            </a:rPr>
            <a:t>今後は庁舎建設事業等</a:t>
          </a:r>
          <a:r>
            <a:rPr kumimoji="1" lang="ja-JP" altLang="ja-JP" sz="1000">
              <a:solidFill>
                <a:schemeClr val="dk1"/>
              </a:solidFill>
              <a:effectLst/>
              <a:latin typeface="+mn-lt"/>
              <a:ea typeface="+mn-ea"/>
              <a:cs typeface="+mn-cs"/>
            </a:rPr>
            <a:t>大規模事業</a:t>
          </a:r>
          <a:r>
            <a:rPr kumimoji="1" lang="ja-JP" altLang="en-US" sz="1000">
              <a:solidFill>
                <a:schemeClr val="dk1"/>
              </a:solidFill>
              <a:effectLst/>
              <a:latin typeface="+mn-lt"/>
              <a:ea typeface="+mn-ea"/>
              <a:cs typeface="+mn-cs"/>
            </a:rPr>
            <a:t>の元金償還が控えているため</a:t>
          </a:r>
          <a:r>
            <a:rPr kumimoji="1" lang="ja-JP" altLang="ja-JP" sz="1000">
              <a:solidFill>
                <a:schemeClr val="dk1"/>
              </a:solidFill>
              <a:effectLst/>
              <a:latin typeface="+mn-lt"/>
              <a:ea typeface="+mn-ea"/>
              <a:cs typeface="+mn-cs"/>
            </a:rPr>
            <a:t>、公債費はさらに上昇していくことが見込まれる。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　</a:t>
          </a:r>
          <a:r>
            <a:rPr lang="ja-JP" altLang="ja-JP" sz="1100" b="0">
              <a:solidFill>
                <a:schemeClr val="dk1"/>
              </a:solidFill>
              <a:effectLst/>
              <a:latin typeface="+mn-lt"/>
              <a:ea typeface="+mn-ea"/>
              <a:cs typeface="+mn-cs"/>
            </a:rPr>
            <a:t>実質単年度収支がマイナスとなった主な要因は、例年、財政調整基金に積み立てていた前年度決算剰余金の</a:t>
          </a:r>
          <a:r>
            <a:rPr lang="en-US" altLang="ja-JP" sz="1100" b="0">
              <a:solidFill>
                <a:schemeClr val="dk1"/>
              </a:solidFill>
              <a:effectLst/>
              <a:latin typeface="+mn-lt"/>
              <a:ea typeface="+mn-ea"/>
              <a:cs typeface="+mn-cs"/>
            </a:rPr>
            <a:t>1/2</a:t>
          </a:r>
          <a:r>
            <a:rPr lang="ja-JP" altLang="ja-JP" sz="1100" b="0">
              <a:solidFill>
                <a:schemeClr val="dk1"/>
              </a:solidFill>
              <a:effectLst/>
              <a:latin typeface="+mn-lt"/>
              <a:ea typeface="+mn-ea"/>
              <a:cs typeface="+mn-cs"/>
            </a:rPr>
            <a:t>を令和</a:t>
          </a:r>
          <a:r>
            <a:rPr lang="en-US" altLang="ja-JP" sz="1100" b="0">
              <a:solidFill>
                <a:schemeClr val="dk1"/>
              </a:solidFill>
              <a:effectLst/>
              <a:latin typeface="+mn-lt"/>
              <a:ea typeface="+mn-ea"/>
              <a:cs typeface="+mn-cs"/>
            </a:rPr>
            <a:t>3</a:t>
          </a:r>
          <a:r>
            <a:rPr lang="ja-JP" altLang="ja-JP" sz="1100" b="0">
              <a:solidFill>
                <a:schemeClr val="dk1"/>
              </a:solidFill>
              <a:effectLst/>
              <a:latin typeface="+mn-lt"/>
              <a:ea typeface="+mn-ea"/>
              <a:cs typeface="+mn-cs"/>
            </a:rPr>
            <a:t>年度は減債基金積み立てたことで、</a:t>
          </a:r>
          <a:r>
            <a:rPr lang="ja-JP" altLang="en-US" sz="1100" b="0">
              <a:solidFill>
                <a:schemeClr val="dk1"/>
              </a:solidFill>
              <a:effectLst/>
              <a:latin typeface="+mn-lt"/>
              <a:ea typeface="+mn-ea"/>
              <a:cs typeface="+mn-cs"/>
            </a:rPr>
            <a:t>実質単年度収支における</a:t>
          </a:r>
          <a:r>
            <a:rPr lang="ja-JP" altLang="ja-JP" sz="1100" b="0">
              <a:solidFill>
                <a:schemeClr val="dk1"/>
              </a:solidFill>
              <a:effectLst/>
              <a:latin typeface="+mn-lt"/>
              <a:ea typeface="+mn-ea"/>
              <a:cs typeface="+mn-cs"/>
            </a:rPr>
            <a:t>黒字の要素である積立金の額が減少した</a:t>
          </a:r>
          <a:r>
            <a:rPr lang="ja-JP" altLang="en-US" sz="1100" b="0">
              <a:solidFill>
                <a:schemeClr val="dk1"/>
              </a:solidFill>
              <a:effectLst/>
              <a:latin typeface="+mn-lt"/>
              <a:ea typeface="+mn-ea"/>
              <a:cs typeface="+mn-cs"/>
            </a:rPr>
            <a:t>ためである</a:t>
          </a:r>
          <a:r>
            <a:rPr lang="ja-JP" altLang="ja-JP" sz="1100" b="0">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今後も財政調整基金を取り崩しながらの財政運営となるため、財政調整基金の残高を注視しつつ、真に必要な事業の精査を行うなど行財政改革を推進し、健全な財政運営の確保に努めていく。</a:t>
          </a:r>
          <a:endParaRPr kumimoji="1" lang="ja-JP" altLang="en-US" sz="1400" b="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・連結赤字比率については、平成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年度以降、一般会計及び特別会計の実質収支額に赤字が生じたことはなく、また、公営企業会計においても資金不足額が生じたことはないため、連結赤字比率は算出されていない。</a:t>
          </a:r>
          <a:endParaRPr lang="ja-JP" altLang="ja-JP" sz="1400">
            <a:effectLst/>
          </a:endParaRPr>
        </a:p>
        <a:p>
          <a:r>
            <a:rPr kumimoji="1" lang="ja-JP" altLang="ja-JP" sz="1100">
              <a:solidFill>
                <a:schemeClr val="dk1"/>
              </a:solidFill>
              <a:effectLst/>
              <a:latin typeface="+mn-lt"/>
              <a:ea typeface="+mn-ea"/>
              <a:cs typeface="+mn-cs"/>
            </a:rPr>
            <a:t>　今後も赤字や資金不足が生じないよう、</a:t>
          </a:r>
          <a:r>
            <a:rPr kumimoji="1" lang="ja-JP" altLang="en-US" sz="1100">
              <a:solidFill>
                <a:schemeClr val="dk1"/>
              </a:solidFill>
              <a:effectLst/>
              <a:latin typeface="+mn-lt"/>
              <a:ea typeface="+mn-ea"/>
              <a:cs typeface="+mn-cs"/>
            </a:rPr>
            <a:t>持続可能で</a:t>
          </a:r>
          <a:r>
            <a:rPr kumimoji="1" lang="ja-JP" altLang="ja-JP" sz="1100">
              <a:solidFill>
                <a:schemeClr val="dk1"/>
              </a:solidFill>
              <a:effectLst/>
              <a:latin typeface="+mn-lt"/>
              <a:ea typeface="+mn-ea"/>
              <a:cs typeface="+mn-cs"/>
            </a:rPr>
            <a:t>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・前年度と比べ元利償還金が</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百万円増加し、算入公債費等は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している。実質公債費比率は、令和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増加した。主な要因としては</a:t>
          </a:r>
          <a:r>
            <a:rPr kumimoji="1" lang="ja-JP" altLang="en-US" sz="1100">
              <a:solidFill>
                <a:schemeClr val="dk1"/>
              </a:solidFill>
              <a:effectLst/>
              <a:latin typeface="+mn-lt"/>
              <a:ea typeface="+mn-ea"/>
              <a:cs typeface="+mn-cs"/>
            </a:rPr>
            <a:t>、教育施設や社会体育施設の改修事業に係る元金の償還</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開始されたことに伴い元利償還金が増加したことが大きい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地方債償還額が多くなれば比率は上昇していくので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交付税措置率の高い地方債の活用により算入公債費</a:t>
          </a:r>
          <a:r>
            <a:rPr kumimoji="1" lang="ja-JP" altLang="en-US" sz="1100">
              <a:solidFill>
                <a:schemeClr val="dk1"/>
              </a:solidFill>
              <a:effectLst/>
              <a:latin typeface="+mn-lt"/>
              <a:ea typeface="+mn-ea"/>
              <a:cs typeface="+mn-cs"/>
            </a:rPr>
            <a:t>の上昇を抑制することや</a:t>
          </a:r>
          <a:r>
            <a:rPr kumimoji="1" lang="ja-JP" altLang="ja-JP" sz="1100">
              <a:solidFill>
                <a:schemeClr val="dk1"/>
              </a:solidFill>
              <a:effectLst/>
              <a:latin typeface="+mn-lt"/>
              <a:ea typeface="+mn-ea"/>
              <a:cs typeface="+mn-cs"/>
            </a:rPr>
            <a:t>、事業の必要性を精査したうえで、実施する事業に関しては有利な財源を活用し、数値の急増を抑える</a:t>
          </a:r>
          <a:r>
            <a:rPr kumimoji="1" lang="ja-JP" altLang="en-US" sz="1100">
              <a:solidFill>
                <a:schemeClr val="dk1"/>
              </a:solidFill>
              <a:effectLst/>
              <a:latin typeface="+mn-lt"/>
              <a:ea typeface="+mn-ea"/>
              <a:cs typeface="+mn-cs"/>
            </a:rPr>
            <a:t>よう注視していく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満期一括償還の地方債を借入していない。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・一般会計等に係る地方債の現在高は前年度から</a:t>
          </a:r>
          <a:r>
            <a:rPr kumimoji="1" lang="en-US" altLang="ja-JP" sz="1100">
              <a:solidFill>
                <a:schemeClr val="dk1"/>
              </a:solidFill>
              <a:effectLst/>
              <a:latin typeface="+mn-lt"/>
              <a:ea typeface="+mn-ea"/>
              <a:cs typeface="+mn-cs"/>
            </a:rPr>
            <a:t>2,372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49,271</a:t>
          </a:r>
          <a:r>
            <a:rPr kumimoji="1" lang="ja-JP" altLang="ja-JP" sz="1100">
              <a:solidFill>
                <a:schemeClr val="dk1"/>
              </a:solidFill>
              <a:effectLst/>
              <a:latin typeface="+mn-lt"/>
              <a:ea typeface="+mn-ea"/>
              <a:cs typeface="+mn-cs"/>
            </a:rPr>
            <a:t>百万円となった。地方債で教育施設や社会体育施設の改修事業等による新規の借入れを行った一方で、中学校や道の駅などの大型事業の償還が終了したことにより現在高が減少したことが要因である。将来負担額は前年度から</a:t>
          </a:r>
          <a:r>
            <a:rPr kumimoji="1" lang="en-US" altLang="ja-JP" sz="1100">
              <a:solidFill>
                <a:schemeClr val="dk1"/>
              </a:solidFill>
              <a:effectLst/>
              <a:latin typeface="+mn-lt"/>
              <a:ea typeface="+mn-ea"/>
              <a:cs typeface="+mn-cs"/>
            </a:rPr>
            <a:t>2,752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54,436</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a:t>
          </a:r>
          <a:r>
            <a:rPr kumimoji="1" lang="ja-JP" altLang="en-US" sz="1100">
              <a:solidFill>
                <a:schemeClr val="dk1"/>
              </a:solidFill>
              <a:effectLst/>
              <a:latin typeface="+mn-lt"/>
              <a:ea typeface="+mn-ea"/>
              <a:cs typeface="+mn-cs"/>
            </a:rPr>
            <a:t>充当可能基金の増加や</a:t>
          </a:r>
          <a:r>
            <a:rPr kumimoji="1" lang="ja-JP" altLang="ja-JP" sz="1100">
              <a:solidFill>
                <a:schemeClr val="dk1"/>
              </a:solidFill>
              <a:effectLst/>
              <a:latin typeface="+mn-lt"/>
              <a:ea typeface="+mn-ea"/>
              <a:cs typeface="+mn-cs"/>
            </a:rPr>
            <a:t>交付税措置の高い有利な地方債の活用を徹底したことにより、充当可能財源等が将来負担額を上回ったため、将来負担比率は算定されなかった。</a:t>
          </a:r>
          <a:endParaRPr lang="ja-JP" altLang="ja-JP" sz="1400">
            <a:effectLst/>
          </a:endParaRPr>
        </a:p>
        <a:p>
          <a:r>
            <a:rPr kumimoji="1" lang="ja-JP" altLang="ja-JP" sz="1100">
              <a:solidFill>
                <a:schemeClr val="dk1"/>
              </a:solidFill>
              <a:effectLst/>
              <a:latin typeface="+mn-lt"/>
              <a:ea typeface="+mn-ea"/>
              <a:cs typeface="+mn-cs"/>
            </a:rPr>
            <a:t>　今後は公共施設の集約化・長寿命化事業等により地方債の借入額は増加していくことが予想される。計画的な基金運用や交付税措置のある有利な地方債の活用を徹底するなど、将来負担比率の上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・基金の運用から生ずる収益等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百万円、その地域振興関連事業、復興関連事業等に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百万円の取り崩しを行った結果、一般会計全体で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新庁舎の完成に伴い、庁舎整備基金を公共施設等整備基金に積み替えを行った。また、財政調整基金をはじめ、各種基金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を長期的かつ計画的に積み立て、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効果的に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活用することを検討する。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・公共施設等整備基金：市が所有する施設等の整備及び保全に必要な財源を確保し、将来にわたって適切に維持管理していく。</a:t>
          </a:r>
          <a:endParaRPr lang="ja-JP" altLang="ja-JP" sz="1400">
            <a:effectLst/>
          </a:endParaRPr>
        </a:p>
        <a:p>
          <a:r>
            <a:rPr kumimoji="1" lang="ja-JP" altLang="ja-JP" sz="1100">
              <a:solidFill>
                <a:schemeClr val="dk1"/>
              </a:solidFill>
              <a:effectLst/>
              <a:latin typeface="+mn-lt"/>
              <a:ea typeface="+mn-ea"/>
              <a:cs typeface="+mn-cs"/>
            </a:rPr>
            <a:t>　・災害復興基金：東日本大震災の復旧復興や災害に強い安全なまちづくり事業に充当する。</a:t>
          </a:r>
          <a:endParaRPr lang="ja-JP" altLang="ja-JP" sz="1400">
            <a:effectLst/>
          </a:endParaRPr>
        </a:p>
        <a:p>
          <a:r>
            <a:rPr kumimoji="1" lang="ja-JP" altLang="ja-JP" sz="1100">
              <a:solidFill>
                <a:schemeClr val="dk1"/>
              </a:solidFill>
              <a:effectLst/>
              <a:latin typeface="+mn-lt"/>
              <a:ea typeface="+mn-ea"/>
              <a:cs typeface="+mn-cs"/>
            </a:rPr>
            <a:t>　・地域振興基金：市民まちづくり活動支援事業をはじめ、各種地域振興事業の財源とすることで、地域住民の連携強化や地域振興を図る。</a:t>
          </a:r>
          <a:endParaRPr lang="ja-JP" altLang="ja-JP" sz="1400">
            <a:effectLst/>
          </a:endParaRPr>
        </a:p>
        <a:p>
          <a:r>
            <a:rPr kumimoji="1" lang="ja-JP" altLang="ja-JP" sz="1100">
              <a:solidFill>
                <a:schemeClr val="dk1"/>
              </a:solidFill>
              <a:effectLst/>
              <a:latin typeface="+mn-lt"/>
              <a:ea typeface="+mn-ea"/>
              <a:cs typeface="+mn-cs"/>
            </a:rPr>
            <a:t>　・ふるさと応援基金：地域住民の連帯の強化、地域振興のための事業の財源に充当する。</a:t>
          </a:r>
          <a:endParaRPr lang="ja-JP" altLang="ja-JP" sz="1400">
            <a:effectLst/>
          </a:endParaRPr>
        </a:p>
        <a:p>
          <a:r>
            <a:rPr kumimoji="1" lang="ja-JP" altLang="ja-JP" sz="1100">
              <a:solidFill>
                <a:schemeClr val="dk1"/>
              </a:solidFill>
              <a:effectLst/>
              <a:latin typeface="+mn-lt"/>
              <a:ea typeface="+mn-ea"/>
              <a:cs typeface="+mn-cs"/>
            </a:rPr>
            <a:t>　・道の駅整備基金：道の駅の施設維持管理及び大規模改修や増改築に必要な財源に充当する。</a:t>
          </a:r>
          <a:endParaRPr lang="ja-JP" altLang="ja-JP" sz="1400">
            <a:effectLst/>
          </a:endParaRPr>
        </a:p>
        <a:p>
          <a:r>
            <a:rPr kumimoji="1" lang="ja-JP" altLang="ja-JP" sz="1100">
              <a:solidFill>
                <a:schemeClr val="dk1"/>
              </a:solidFill>
              <a:effectLst/>
              <a:latin typeface="+mn-lt"/>
              <a:ea typeface="+mn-ea"/>
              <a:cs typeface="+mn-cs"/>
            </a:rPr>
            <a:t>　・地域福祉基金：社会福祉事業経費の財源に充当する。</a:t>
          </a:r>
          <a:endParaRPr lang="ja-JP" altLang="ja-JP" sz="1400">
            <a:effectLst/>
          </a:endParaRPr>
        </a:p>
        <a:p>
          <a:r>
            <a:rPr kumimoji="1" lang="ja-JP" altLang="ja-JP" sz="1100">
              <a:solidFill>
                <a:schemeClr val="dk1"/>
              </a:solidFill>
              <a:effectLst/>
              <a:latin typeface="+mn-lt"/>
              <a:ea typeface="+mn-ea"/>
              <a:cs typeface="+mn-cs"/>
            </a:rPr>
            <a:t>　・森林環境整備基金：木材の利用促進や普及啓発等の事業に要する経費の財源に充当する。</a:t>
          </a:r>
          <a:endParaRPr lang="ja-JP" altLang="ja-JP" sz="1400">
            <a:effectLst/>
          </a:endParaRPr>
        </a:p>
        <a:p>
          <a:r>
            <a:rPr kumimoji="1" lang="ja-JP" altLang="ja-JP" sz="1100">
              <a:solidFill>
                <a:schemeClr val="dk1"/>
              </a:solidFill>
              <a:effectLst/>
              <a:latin typeface="+mn-lt"/>
              <a:ea typeface="+mn-ea"/>
              <a:cs typeface="+mn-cs"/>
            </a:rPr>
            <a:t>　・雇用促進住宅整備基金：雇用促進住宅及び共同施設の整備や取り壊しの財源に充当する。</a:t>
          </a:r>
          <a:endParaRPr lang="ja-JP" altLang="ja-JP" sz="1400">
            <a:effectLst/>
          </a:endParaRPr>
        </a:p>
        <a:p>
          <a:r>
            <a:rPr kumimoji="1" lang="ja-JP" altLang="ja-JP" sz="1100">
              <a:solidFill>
                <a:schemeClr val="dk1"/>
              </a:solidFill>
              <a:effectLst/>
              <a:latin typeface="+mn-lt"/>
              <a:ea typeface="+mn-ea"/>
              <a:cs typeface="+mn-cs"/>
            </a:rPr>
            <a:t>　・育英基金：将来本市の発展に寄与するため教育機関等で知識または技能を習得する者に給付する。</a:t>
          </a:r>
          <a:endParaRPr lang="ja-JP" altLang="ja-JP" sz="1400">
            <a:effectLst/>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・公共施設等整備基金：取り崩しはなく、</a:t>
          </a:r>
          <a:r>
            <a:rPr kumimoji="1" lang="ja-JP" altLang="en-US" sz="1100">
              <a:solidFill>
                <a:schemeClr val="dk1"/>
              </a:solidFill>
              <a:effectLst/>
              <a:latin typeface="+mn-lt"/>
              <a:ea typeface="+mn-ea"/>
              <a:cs typeface="+mn-cs"/>
            </a:rPr>
            <a:t>新庁舎完成に伴い庁舎整備基金を積み替えしたこと及び</a:t>
          </a:r>
          <a:r>
            <a:rPr kumimoji="1" lang="ja-JP" altLang="ja-JP" sz="1100">
              <a:solidFill>
                <a:schemeClr val="dk1"/>
              </a:solidFill>
              <a:effectLst/>
              <a:latin typeface="+mn-lt"/>
              <a:ea typeface="+mn-ea"/>
              <a:cs typeface="+mn-cs"/>
            </a:rPr>
            <a:t>預金利子収入により</a:t>
          </a:r>
          <a:r>
            <a:rPr kumimoji="1" lang="en-US" altLang="ja-JP" sz="1100">
              <a:solidFill>
                <a:schemeClr val="dk1"/>
              </a:solidFill>
              <a:effectLst/>
              <a:latin typeface="+mn-lt"/>
              <a:ea typeface="+mn-ea"/>
              <a:cs typeface="+mn-cs"/>
            </a:rPr>
            <a:t>1,732</a:t>
          </a:r>
          <a:r>
            <a:rPr kumimoji="1" lang="ja-JP" altLang="ja-JP" sz="1100">
              <a:solidFill>
                <a:schemeClr val="dk1"/>
              </a:solidFill>
              <a:effectLst/>
              <a:latin typeface="+mn-lt"/>
              <a:ea typeface="+mn-ea"/>
              <a:cs typeface="+mn-cs"/>
            </a:rPr>
            <a:t>百万円の増。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・地域振興基金：</a:t>
          </a:r>
          <a:r>
            <a:rPr kumimoji="1" lang="ja-JP" altLang="en-US" sz="1100">
              <a:solidFill>
                <a:schemeClr val="dk1"/>
              </a:solidFill>
              <a:effectLst/>
              <a:latin typeface="+mn-lt"/>
              <a:ea typeface="+mn-ea"/>
              <a:cs typeface="+mn-cs"/>
            </a:rPr>
            <a:t>定住促進奨励金交付事業</a:t>
          </a:r>
          <a:r>
            <a:rPr kumimoji="1" lang="ja-JP" altLang="ja-JP" sz="1100">
              <a:solidFill>
                <a:schemeClr val="dk1"/>
              </a:solidFill>
              <a:effectLst/>
              <a:latin typeface="+mn-lt"/>
              <a:ea typeface="+mn-ea"/>
              <a:cs typeface="+mn-cs"/>
            </a:rPr>
            <a:t>等の財源としたため、</a:t>
          </a:r>
          <a:r>
            <a:rPr kumimoji="1" lang="en-US" altLang="ja-JP" sz="1100">
              <a:solidFill>
                <a:schemeClr val="dk1"/>
              </a:solidFill>
              <a:effectLst/>
              <a:latin typeface="+mn-lt"/>
              <a:ea typeface="+mn-ea"/>
              <a:cs typeface="+mn-cs"/>
            </a:rPr>
            <a:t>529</a:t>
          </a:r>
          <a:r>
            <a:rPr kumimoji="1" lang="ja-JP" altLang="ja-JP" sz="1100">
              <a:solidFill>
                <a:schemeClr val="dk1"/>
              </a:solidFill>
              <a:effectLst/>
              <a:latin typeface="+mn-lt"/>
              <a:ea typeface="+mn-ea"/>
              <a:cs typeface="+mn-cs"/>
            </a:rPr>
            <a:t>百万円の減。</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・災害復興基金：津波避難道路椎名内西足洗線整備工事等の財源としたため、</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百万円の減。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・育英基金：取り崩しはなく、寄付金の積立てにより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百万円の増</a:t>
          </a:r>
          <a:r>
            <a:rPr kumimoji="1" lang="ja-JP" altLang="en-US" sz="1100">
              <a:solidFill>
                <a:schemeClr val="dk1"/>
              </a:solidFill>
              <a:effectLst/>
              <a:latin typeface="+mn-lt"/>
              <a:ea typeface="+mn-ea"/>
              <a:cs typeface="+mn-cs"/>
            </a:rPr>
            <a:t>（四捨五入により残額に影響なし）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ふるさと応援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寄附者の意向に基づく事業への財源として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充当したことにより</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、ふるさと納税分として新たに</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百万円積み立てた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公共施設の長寿命化に伴う施設再編や解体撤去</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公共事業等整備基金</a:t>
          </a:r>
          <a:r>
            <a:rPr kumimoji="1" lang="ja-JP" altLang="en-US" sz="1100">
              <a:solidFill>
                <a:schemeClr val="dk1"/>
              </a:solidFill>
              <a:effectLst/>
              <a:latin typeface="+mn-lt"/>
              <a:ea typeface="+mn-ea"/>
              <a:cs typeface="+mn-cs"/>
            </a:rPr>
            <a:t>の活用や、元利償還金のピークを見据えた減債基金の活用</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な取り崩しを</a:t>
          </a:r>
          <a:r>
            <a:rPr kumimoji="1" lang="ja-JP" altLang="ja-JP" sz="1100">
              <a:solidFill>
                <a:schemeClr val="dk1"/>
              </a:solidFill>
              <a:effectLst/>
              <a:latin typeface="+mn-lt"/>
              <a:ea typeface="+mn-ea"/>
              <a:cs typeface="+mn-cs"/>
            </a:rPr>
            <a:t>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・定期預金や債券購入による運用収益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を減債基金に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、財政調整基金自体は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となった。結果として財政調整基金の令和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・公立小中学校や保育所施設の集約化・長寿命化に伴う施設再編が喫緊の課題とされているため、計画的に活用することを検討する。また、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近年の少子高齢化に伴う社会保障関連経費の増大や、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令和元年度の台風対応や令和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年度の新型コロナウイルス緊急対応のような予期せぬ事態に備え適切な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残高の維持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よう努める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現在のところ明確な取り崩しの予定はないが、公債費のピークと見込まれる令和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前後に活用を視野に入れて検討していく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2" sqref="B12:K17"/>
    </sheetView>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576" t="s">
        <v>80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2"/>
      <c r="DK1" s="172"/>
      <c r="DL1" s="172"/>
      <c r="DM1" s="172"/>
      <c r="DN1" s="172"/>
      <c r="DO1" s="172"/>
    </row>
    <row r="2" spans="1:119" ht="24.75" thickBot="1">
      <c r="B2" s="173" t="s">
        <v>81</v>
      </c>
      <c r="C2" s="173"/>
      <c r="D2" s="174"/>
    </row>
    <row r="3" spans="1:119" ht="18.75" customHeight="1" thickBot="1">
      <c r="A3" s="172"/>
      <c r="B3" s="577" t="s">
        <v>82</v>
      </c>
      <c r="C3" s="578"/>
      <c r="D3" s="578"/>
      <c r="E3" s="579"/>
      <c r="F3" s="579"/>
      <c r="G3" s="579"/>
      <c r="H3" s="579"/>
      <c r="I3" s="579"/>
      <c r="J3" s="579"/>
      <c r="K3" s="579"/>
      <c r="L3" s="579" t="s">
        <v>83</v>
      </c>
      <c r="M3" s="579"/>
      <c r="N3" s="579"/>
      <c r="O3" s="579"/>
      <c r="P3" s="579"/>
      <c r="Q3" s="579"/>
      <c r="R3" s="582"/>
      <c r="S3" s="582"/>
      <c r="T3" s="582"/>
      <c r="U3" s="582"/>
      <c r="V3" s="583"/>
      <c r="W3" s="473" t="s">
        <v>84</v>
      </c>
      <c r="X3" s="474"/>
      <c r="Y3" s="474"/>
      <c r="Z3" s="474"/>
      <c r="AA3" s="474"/>
      <c r="AB3" s="578"/>
      <c r="AC3" s="582" t="s">
        <v>85</v>
      </c>
      <c r="AD3" s="474"/>
      <c r="AE3" s="474"/>
      <c r="AF3" s="474"/>
      <c r="AG3" s="474"/>
      <c r="AH3" s="474"/>
      <c r="AI3" s="474"/>
      <c r="AJ3" s="474"/>
      <c r="AK3" s="474"/>
      <c r="AL3" s="544"/>
      <c r="AM3" s="473" t="s">
        <v>86</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87</v>
      </c>
      <c r="BO3" s="474"/>
      <c r="BP3" s="474"/>
      <c r="BQ3" s="474"/>
      <c r="BR3" s="474"/>
      <c r="BS3" s="474"/>
      <c r="BT3" s="474"/>
      <c r="BU3" s="544"/>
      <c r="BV3" s="473" t="s">
        <v>88</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89</v>
      </c>
      <c r="CU3" s="474"/>
      <c r="CV3" s="474"/>
      <c r="CW3" s="474"/>
      <c r="CX3" s="474"/>
      <c r="CY3" s="474"/>
      <c r="CZ3" s="474"/>
      <c r="DA3" s="544"/>
      <c r="DB3" s="473" t="s">
        <v>90</v>
      </c>
      <c r="DC3" s="474"/>
      <c r="DD3" s="474"/>
      <c r="DE3" s="474"/>
      <c r="DF3" s="474"/>
      <c r="DG3" s="474"/>
      <c r="DH3" s="474"/>
      <c r="DI3" s="544"/>
    </row>
    <row r="4" spans="1:119" ht="18.75" customHeight="1">
      <c r="A4" s="172"/>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495"/>
      <c r="AN4" s="393"/>
      <c r="AO4" s="393"/>
      <c r="AP4" s="393"/>
      <c r="AQ4" s="393"/>
      <c r="AR4" s="393"/>
      <c r="AS4" s="393"/>
      <c r="AT4" s="393"/>
      <c r="AU4" s="393"/>
      <c r="AV4" s="393"/>
      <c r="AW4" s="393"/>
      <c r="AX4" s="585"/>
      <c r="AY4" s="430" t="s">
        <v>91</v>
      </c>
      <c r="AZ4" s="431"/>
      <c r="BA4" s="431"/>
      <c r="BB4" s="431"/>
      <c r="BC4" s="431"/>
      <c r="BD4" s="431"/>
      <c r="BE4" s="431"/>
      <c r="BF4" s="431"/>
      <c r="BG4" s="431"/>
      <c r="BH4" s="431"/>
      <c r="BI4" s="431"/>
      <c r="BJ4" s="431"/>
      <c r="BK4" s="431"/>
      <c r="BL4" s="431"/>
      <c r="BM4" s="432"/>
      <c r="BN4" s="433">
        <v>37907359</v>
      </c>
      <c r="BO4" s="434"/>
      <c r="BP4" s="434"/>
      <c r="BQ4" s="434"/>
      <c r="BR4" s="434"/>
      <c r="BS4" s="434"/>
      <c r="BT4" s="434"/>
      <c r="BU4" s="435"/>
      <c r="BV4" s="433">
        <v>48580517</v>
      </c>
      <c r="BW4" s="434"/>
      <c r="BX4" s="434"/>
      <c r="BY4" s="434"/>
      <c r="BZ4" s="434"/>
      <c r="CA4" s="434"/>
      <c r="CB4" s="434"/>
      <c r="CC4" s="435"/>
      <c r="CD4" s="570" t="s">
        <v>92</v>
      </c>
      <c r="CE4" s="571"/>
      <c r="CF4" s="571"/>
      <c r="CG4" s="571"/>
      <c r="CH4" s="571"/>
      <c r="CI4" s="571"/>
      <c r="CJ4" s="571"/>
      <c r="CK4" s="571"/>
      <c r="CL4" s="571"/>
      <c r="CM4" s="571"/>
      <c r="CN4" s="571"/>
      <c r="CO4" s="571"/>
      <c r="CP4" s="571"/>
      <c r="CQ4" s="571"/>
      <c r="CR4" s="571"/>
      <c r="CS4" s="572"/>
      <c r="CT4" s="573">
        <v>8.8000000000000007</v>
      </c>
      <c r="CU4" s="574"/>
      <c r="CV4" s="574"/>
      <c r="CW4" s="574"/>
      <c r="CX4" s="574"/>
      <c r="CY4" s="574"/>
      <c r="CZ4" s="574"/>
      <c r="DA4" s="575"/>
      <c r="DB4" s="573">
        <v>11.1</v>
      </c>
      <c r="DC4" s="574"/>
      <c r="DD4" s="574"/>
      <c r="DE4" s="574"/>
      <c r="DF4" s="574"/>
      <c r="DG4" s="574"/>
      <c r="DH4" s="574"/>
      <c r="DI4" s="575"/>
    </row>
    <row r="5" spans="1:119" ht="18.75" customHeight="1">
      <c r="A5" s="172"/>
      <c r="B5" s="580"/>
      <c r="C5" s="394"/>
      <c r="D5" s="394"/>
      <c r="E5" s="581"/>
      <c r="F5" s="581"/>
      <c r="G5" s="581"/>
      <c r="H5" s="581"/>
      <c r="I5" s="581"/>
      <c r="J5" s="581"/>
      <c r="K5" s="581"/>
      <c r="L5" s="581"/>
      <c r="M5" s="581"/>
      <c r="N5" s="581"/>
      <c r="O5" s="581"/>
      <c r="P5" s="581"/>
      <c r="Q5" s="581"/>
      <c r="R5" s="392"/>
      <c r="S5" s="392"/>
      <c r="T5" s="392"/>
      <c r="U5" s="392"/>
      <c r="V5" s="584"/>
      <c r="W5" s="495"/>
      <c r="X5" s="393"/>
      <c r="Y5" s="393"/>
      <c r="Z5" s="393"/>
      <c r="AA5" s="393"/>
      <c r="AB5" s="394"/>
      <c r="AC5" s="392"/>
      <c r="AD5" s="393"/>
      <c r="AE5" s="393"/>
      <c r="AF5" s="393"/>
      <c r="AG5" s="393"/>
      <c r="AH5" s="393"/>
      <c r="AI5" s="393"/>
      <c r="AJ5" s="393"/>
      <c r="AK5" s="393"/>
      <c r="AL5" s="585"/>
      <c r="AM5" s="461" t="s">
        <v>93</v>
      </c>
      <c r="AN5" s="361"/>
      <c r="AO5" s="361"/>
      <c r="AP5" s="361"/>
      <c r="AQ5" s="361"/>
      <c r="AR5" s="361"/>
      <c r="AS5" s="361"/>
      <c r="AT5" s="362"/>
      <c r="AU5" s="462" t="s">
        <v>94</v>
      </c>
      <c r="AV5" s="463"/>
      <c r="AW5" s="463"/>
      <c r="AX5" s="463"/>
      <c r="AY5" s="418" t="s">
        <v>95</v>
      </c>
      <c r="AZ5" s="419"/>
      <c r="BA5" s="419"/>
      <c r="BB5" s="419"/>
      <c r="BC5" s="419"/>
      <c r="BD5" s="419"/>
      <c r="BE5" s="419"/>
      <c r="BF5" s="419"/>
      <c r="BG5" s="419"/>
      <c r="BH5" s="419"/>
      <c r="BI5" s="419"/>
      <c r="BJ5" s="419"/>
      <c r="BK5" s="419"/>
      <c r="BL5" s="419"/>
      <c r="BM5" s="420"/>
      <c r="BN5" s="404">
        <v>35852878</v>
      </c>
      <c r="BO5" s="405"/>
      <c r="BP5" s="405"/>
      <c r="BQ5" s="405"/>
      <c r="BR5" s="405"/>
      <c r="BS5" s="405"/>
      <c r="BT5" s="405"/>
      <c r="BU5" s="406"/>
      <c r="BV5" s="404">
        <v>45576459</v>
      </c>
      <c r="BW5" s="405"/>
      <c r="BX5" s="405"/>
      <c r="BY5" s="405"/>
      <c r="BZ5" s="405"/>
      <c r="CA5" s="405"/>
      <c r="CB5" s="405"/>
      <c r="CC5" s="406"/>
      <c r="CD5" s="444" t="s">
        <v>96</v>
      </c>
      <c r="CE5" s="364"/>
      <c r="CF5" s="364"/>
      <c r="CG5" s="364"/>
      <c r="CH5" s="364"/>
      <c r="CI5" s="364"/>
      <c r="CJ5" s="364"/>
      <c r="CK5" s="364"/>
      <c r="CL5" s="364"/>
      <c r="CM5" s="364"/>
      <c r="CN5" s="364"/>
      <c r="CO5" s="364"/>
      <c r="CP5" s="364"/>
      <c r="CQ5" s="364"/>
      <c r="CR5" s="364"/>
      <c r="CS5" s="445"/>
      <c r="CT5" s="401">
        <v>91.2</v>
      </c>
      <c r="CU5" s="402"/>
      <c r="CV5" s="402"/>
      <c r="CW5" s="402"/>
      <c r="CX5" s="402"/>
      <c r="CY5" s="402"/>
      <c r="CZ5" s="402"/>
      <c r="DA5" s="403"/>
      <c r="DB5" s="401">
        <v>91.6</v>
      </c>
      <c r="DC5" s="402"/>
      <c r="DD5" s="402"/>
      <c r="DE5" s="402"/>
      <c r="DF5" s="402"/>
      <c r="DG5" s="402"/>
      <c r="DH5" s="402"/>
      <c r="DI5" s="403"/>
    </row>
    <row r="6" spans="1:119" ht="18.75" customHeight="1">
      <c r="A6" s="172"/>
      <c r="B6" s="550" t="s">
        <v>97</v>
      </c>
      <c r="C6" s="391"/>
      <c r="D6" s="391"/>
      <c r="E6" s="551"/>
      <c r="F6" s="551"/>
      <c r="G6" s="551"/>
      <c r="H6" s="551"/>
      <c r="I6" s="551"/>
      <c r="J6" s="551"/>
      <c r="K6" s="551"/>
      <c r="L6" s="551" t="s">
        <v>98</v>
      </c>
      <c r="M6" s="551"/>
      <c r="N6" s="551"/>
      <c r="O6" s="551"/>
      <c r="P6" s="551"/>
      <c r="Q6" s="551"/>
      <c r="R6" s="389"/>
      <c r="S6" s="389"/>
      <c r="T6" s="389"/>
      <c r="U6" s="389"/>
      <c r="V6" s="557"/>
      <c r="W6" s="494" t="s">
        <v>99</v>
      </c>
      <c r="X6" s="390"/>
      <c r="Y6" s="390"/>
      <c r="Z6" s="390"/>
      <c r="AA6" s="390"/>
      <c r="AB6" s="391"/>
      <c r="AC6" s="562" t="s">
        <v>100</v>
      </c>
      <c r="AD6" s="563"/>
      <c r="AE6" s="563"/>
      <c r="AF6" s="563"/>
      <c r="AG6" s="563"/>
      <c r="AH6" s="563"/>
      <c r="AI6" s="563"/>
      <c r="AJ6" s="563"/>
      <c r="AK6" s="563"/>
      <c r="AL6" s="564"/>
      <c r="AM6" s="461" t="s">
        <v>101</v>
      </c>
      <c r="AN6" s="361"/>
      <c r="AO6" s="361"/>
      <c r="AP6" s="361"/>
      <c r="AQ6" s="361"/>
      <c r="AR6" s="361"/>
      <c r="AS6" s="361"/>
      <c r="AT6" s="362"/>
      <c r="AU6" s="462" t="s">
        <v>94</v>
      </c>
      <c r="AV6" s="463"/>
      <c r="AW6" s="463"/>
      <c r="AX6" s="463"/>
      <c r="AY6" s="418" t="s">
        <v>102</v>
      </c>
      <c r="AZ6" s="419"/>
      <c r="BA6" s="419"/>
      <c r="BB6" s="419"/>
      <c r="BC6" s="419"/>
      <c r="BD6" s="419"/>
      <c r="BE6" s="419"/>
      <c r="BF6" s="419"/>
      <c r="BG6" s="419"/>
      <c r="BH6" s="419"/>
      <c r="BI6" s="419"/>
      <c r="BJ6" s="419"/>
      <c r="BK6" s="419"/>
      <c r="BL6" s="419"/>
      <c r="BM6" s="420"/>
      <c r="BN6" s="404">
        <v>2054481</v>
      </c>
      <c r="BO6" s="405"/>
      <c r="BP6" s="405"/>
      <c r="BQ6" s="405"/>
      <c r="BR6" s="405"/>
      <c r="BS6" s="405"/>
      <c r="BT6" s="405"/>
      <c r="BU6" s="406"/>
      <c r="BV6" s="404">
        <v>3004058</v>
      </c>
      <c r="BW6" s="405"/>
      <c r="BX6" s="405"/>
      <c r="BY6" s="405"/>
      <c r="BZ6" s="405"/>
      <c r="CA6" s="405"/>
      <c r="CB6" s="405"/>
      <c r="CC6" s="406"/>
      <c r="CD6" s="444" t="s">
        <v>103</v>
      </c>
      <c r="CE6" s="364"/>
      <c r="CF6" s="364"/>
      <c r="CG6" s="364"/>
      <c r="CH6" s="364"/>
      <c r="CI6" s="364"/>
      <c r="CJ6" s="364"/>
      <c r="CK6" s="364"/>
      <c r="CL6" s="364"/>
      <c r="CM6" s="364"/>
      <c r="CN6" s="364"/>
      <c r="CO6" s="364"/>
      <c r="CP6" s="364"/>
      <c r="CQ6" s="364"/>
      <c r="CR6" s="364"/>
      <c r="CS6" s="445"/>
      <c r="CT6" s="547">
        <v>92.7</v>
      </c>
      <c r="CU6" s="548"/>
      <c r="CV6" s="548"/>
      <c r="CW6" s="548"/>
      <c r="CX6" s="548"/>
      <c r="CY6" s="548"/>
      <c r="CZ6" s="548"/>
      <c r="DA6" s="549"/>
      <c r="DB6" s="547">
        <v>92.6</v>
      </c>
      <c r="DC6" s="548"/>
      <c r="DD6" s="548"/>
      <c r="DE6" s="548"/>
      <c r="DF6" s="548"/>
      <c r="DG6" s="548"/>
      <c r="DH6" s="548"/>
      <c r="DI6" s="549"/>
    </row>
    <row r="7" spans="1:119" ht="18.75" customHeight="1">
      <c r="A7" s="172"/>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1" t="s">
        <v>104</v>
      </c>
      <c r="AN7" s="361"/>
      <c r="AO7" s="361"/>
      <c r="AP7" s="361"/>
      <c r="AQ7" s="361"/>
      <c r="AR7" s="361"/>
      <c r="AS7" s="361"/>
      <c r="AT7" s="362"/>
      <c r="AU7" s="462" t="s">
        <v>105</v>
      </c>
      <c r="AV7" s="463"/>
      <c r="AW7" s="463"/>
      <c r="AX7" s="463"/>
      <c r="AY7" s="418" t="s">
        <v>106</v>
      </c>
      <c r="AZ7" s="419"/>
      <c r="BA7" s="419"/>
      <c r="BB7" s="419"/>
      <c r="BC7" s="419"/>
      <c r="BD7" s="419"/>
      <c r="BE7" s="419"/>
      <c r="BF7" s="419"/>
      <c r="BG7" s="419"/>
      <c r="BH7" s="419"/>
      <c r="BI7" s="419"/>
      <c r="BJ7" s="419"/>
      <c r="BK7" s="419"/>
      <c r="BL7" s="419"/>
      <c r="BM7" s="420"/>
      <c r="BN7" s="404">
        <v>418138</v>
      </c>
      <c r="BO7" s="405"/>
      <c r="BP7" s="405"/>
      <c r="BQ7" s="405"/>
      <c r="BR7" s="405"/>
      <c r="BS7" s="405"/>
      <c r="BT7" s="405"/>
      <c r="BU7" s="406"/>
      <c r="BV7" s="404">
        <v>1004846</v>
      </c>
      <c r="BW7" s="405"/>
      <c r="BX7" s="405"/>
      <c r="BY7" s="405"/>
      <c r="BZ7" s="405"/>
      <c r="CA7" s="405"/>
      <c r="CB7" s="405"/>
      <c r="CC7" s="406"/>
      <c r="CD7" s="444" t="s">
        <v>107</v>
      </c>
      <c r="CE7" s="364"/>
      <c r="CF7" s="364"/>
      <c r="CG7" s="364"/>
      <c r="CH7" s="364"/>
      <c r="CI7" s="364"/>
      <c r="CJ7" s="364"/>
      <c r="CK7" s="364"/>
      <c r="CL7" s="364"/>
      <c r="CM7" s="364"/>
      <c r="CN7" s="364"/>
      <c r="CO7" s="364"/>
      <c r="CP7" s="364"/>
      <c r="CQ7" s="364"/>
      <c r="CR7" s="364"/>
      <c r="CS7" s="445"/>
      <c r="CT7" s="404">
        <v>18557836</v>
      </c>
      <c r="CU7" s="405"/>
      <c r="CV7" s="405"/>
      <c r="CW7" s="405"/>
      <c r="CX7" s="405"/>
      <c r="CY7" s="405"/>
      <c r="CZ7" s="405"/>
      <c r="DA7" s="406"/>
      <c r="DB7" s="404">
        <v>18057203</v>
      </c>
      <c r="DC7" s="405"/>
      <c r="DD7" s="405"/>
      <c r="DE7" s="405"/>
      <c r="DF7" s="405"/>
      <c r="DG7" s="405"/>
      <c r="DH7" s="405"/>
      <c r="DI7" s="406"/>
    </row>
    <row r="8" spans="1:119" ht="18.75" customHeight="1" thickBot="1">
      <c r="A8" s="172"/>
      <c r="B8" s="555"/>
      <c r="C8" s="500"/>
      <c r="D8" s="500"/>
      <c r="E8" s="556"/>
      <c r="F8" s="556"/>
      <c r="G8" s="556"/>
      <c r="H8" s="556"/>
      <c r="I8" s="556"/>
      <c r="J8" s="556"/>
      <c r="K8" s="556"/>
      <c r="L8" s="556"/>
      <c r="M8" s="556"/>
      <c r="N8" s="556"/>
      <c r="O8" s="556"/>
      <c r="P8" s="556"/>
      <c r="Q8" s="556"/>
      <c r="R8" s="560"/>
      <c r="S8" s="560"/>
      <c r="T8" s="560"/>
      <c r="U8" s="560"/>
      <c r="V8" s="561"/>
      <c r="W8" s="475"/>
      <c r="X8" s="476"/>
      <c r="Y8" s="476"/>
      <c r="Z8" s="476"/>
      <c r="AA8" s="476"/>
      <c r="AB8" s="500"/>
      <c r="AC8" s="567"/>
      <c r="AD8" s="568"/>
      <c r="AE8" s="568"/>
      <c r="AF8" s="568"/>
      <c r="AG8" s="568"/>
      <c r="AH8" s="568"/>
      <c r="AI8" s="568"/>
      <c r="AJ8" s="568"/>
      <c r="AK8" s="568"/>
      <c r="AL8" s="569"/>
      <c r="AM8" s="461" t="s">
        <v>108</v>
      </c>
      <c r="AN8" s="361"/>
      <c r="AO8" s="361"/>
      <c r="AP8" s="361"/>
      <c r="AQ8" s="361"/>
      <c r="AR8" s="361"/>
      <c r="AS8" s="361"/>
      <c r="AT8" s="362"/>
      <c r="AU8" s="462" t="s">
        <v>109</v>
      </c>
      <c r="AV8" s="463"/>
      <c r="AW8" s="463"/>
      <c r="AX8" s="463"/>
      <c r="AY8" s="418" t="s">
        <v>110</v>
      </c>
      <c r="AZ8" s="419"/>
      <c r="BA8" s="419"/>
      <c r="BB8" s="419"/>
      <c r="BC8" s="419"/>
      <c r="BD8" s="419"/>
      <c r="BE8" s="419"/>
      <c r="BF8" s="419"/>
      <c r="BG8" s="419"/>
      <c r="BH8" s="419"/>
      <c r="BI8" s="419"/>
      <c r="BJ8" s="419"/>
      <c r="BK8" s="419"/>
      <c r="BL8" s="419"/>
      <c r="BM8" s="420"/>
      <c r="BN8" s="404">
        <v>1636343</v>
      </c>
      <c r="BO8" s="405"/>
      <c r="BP8" s="405"/>
      <c r="BQ8" s="405"/>
      <c r="BR8" s="405"/>
      <c r="BS8" s="405"/>
      <c r="BT8" s="405"/>
      <c r="BU8" s="406"/>
      <c r="BV8" s="404">
        <v>1999212</v>
      </c>
      <c r="BW8" s="405"/>
      <c r="BX8" s="405"/>
      <c r="BY8" s="405"/>
      <c r="BZ8" s="405"/>
      <c r="CA8" s="405"/>
      <c r="CB8" s="405"/>
      <c r="CC8" s="406"/>
      <c r="CD8" s="444" t="s">
        <v>111</v>
      </c>
      <c r="CE8" s="364"/>
      <c r="CF8" s="364"/>
      <c r="CG8" s="364"/>
      <c r="CH8" s="364"/>
      <c r="CI8" s="364"/>
      <c r="CJ8" s="364"/>
      <c r="CK8" s="364"/>
      <c r="CL8" s="364"/>
      <c r="CM8" s="364"/>
      <c r="CN8" s="364"/>
      <c r="CO8" s="364"/>
      <c r="CP8" s="364"/>
      <c r="CQ8" s="364"/>
      <c r="CR8" s="364"/>
      <c r="CS8" s="445"/>
      <c r="CT8" s="507">
        <v>0.49</v>
      </c>
      <c r="CU8" s="508"/>
      <c r="CV8" s="508"/>
      <c r="CW8" s="508"/>
      <c r="CX8" s="508"/>
      <c r="CY8" s="508"/>
      <c r="CZ8" s="508"/>
      <c r="DA8" s="509"/>
      <c r="DB8" s="507">
        <v>0.5</v>
      </c>
      <c r="DC8" s="508"/>
      <c r="DD8" s="508"/>
      <c r="DE8" s="508"/>
      <c r="DF8" s="508"/>
      <c r="DG8" s="508"/>
      <c r="DH8" s="508"/>
      <c r="DI8" s="509"/>
    </row>
    <row r="9" spans="1:119" ht="18.75" customHeight="1" thickBot="1">
      <c r="A9" s="172"/>
      <c r="B9" s="536" t="s">
        <v>112</v>
      </c>
      <c r="C9" s="537"/>
      <c r="D9" s="537"/>
      <c r="E9" s="537"/>
      <c r="F9" s="537"/>
      <c r="G9" s="537"/>
      <c r="H9" s="537"/>
      <c r="I9" s="537"/>
      <c r="J9" s="537"/>
      <c r="K9" s="455"/>
      <c r="L9" s="538" t="s">
        <v>113</v>
      </c>
      <c r="M9" s="539"/>
      <c r="N9" s="539"/>
      <c r="O9" s="539"/>
      <c r="P9" s="539"/>
      <c r="Q9" s="540"/>
      <c r="R9" s="541">
        <v>63745</v>
      </c>
      <c r="S9" s="542"/>
      <c r="T9" s="542"/>
      <c r="U9" s="542"/>
      <c r="V9" s="543"/>
      <c r="W9" s="473" t="s">
        <v>114</v>
      </c>
      <c r="X9" s="474"/>
      <c r="Y9" s="474"/>
      <c r="Z9" s="474"/>
      <c r="AA9" s="474"/>
      <c r="AB9" s="474"/>
      <c r="AC9" s="474"/>
      <c r="AD9" s="474"/>
      <c r="AE9" s="474"/>
      <c r="AF9" s="474"/>
      <c r="AG9" s="474"/>
      <c r="AH9" s="474"/>
      <c r="AI9" s="474"/>
      <c r="AJ9" s="474"/>
      <c r="AK9" s="474"/>
      <c r="AL9" s="544"/>
      <c r="AM9" s="461" t="s">
        <v>115</v>
      </c>
      <c r="AN9" s="361"/>
      <c r="AO9" s="361"/>
      <c r="AP9" s="361"/>
      <c r="AQ9" s="361"/>
      <c r="AR9" s="361"/>
      <c r="AS9" s="361"/>
      <c r="AT9" s="362"/>
      <c r="AU9" s="462" t="s">
        <v>116</v>
      </c>
      <c r="AV9" s="463"/>
      <c r="AW9" s="463"/>
      <c r="AX9" s="463"/>
      <c r="AY9" s="418" t="s">
        <v>117</v>
      </c>
      <c r="AZ9" s="419"/>
      <c r="BA9" s="419"/>
      <c r="BB9" s="419"/>
      <c r="BC9" s="419"/>
      <c r="BD9" s="419"/>
      <c r="BE9" s="419"/>
      <c r="BF9" s="419"/>
      <c r="BG9" s="419"/>
      <c r="BH9" s="419"/>
      <c r="BI9" s="419"/>
      <c r="BJ9" s="419"/>
      <c r="BK9" s="419"/>
      <c r="BL9" s="419"/>
      <c r="BM9" s="420"/>
      <c r="BN9" s="404">
        <v>-362869</v>
      </c>
      <c r="BO9" s="405"/>
      <c r="BP9" s="405"/>
      <c r="BQ9" s="405"/>
      <c r="BR9" s="405"/>
      <c r="BS9" s="405"/>
      <c r="BT9" s="405"/>
      <c r="BU9" s="406"/>
      <c r="BV9" s="404">
        <v>154405</v>
      </c>
      <c r="BW9" s="405"/>
      <c r="BX9" s="405"/>
      <c r="BY9" s="405"/>
      <c r="BZ9" s="405"/>
      <c r="CA9" s="405"/>
      <c r="CB9" s="405"/>
      <c r="CC9" s="406"/>
      <c r="CD9" s="444" t="s">
        <v>118</v>
      </c>
      <c r="CE9" s="364"/>
      <c r="CF9" s="364"/>
      <c r="CG9" s="364"/>
      <c r="CH9" s="364"/>
      <c r="CI9" s="364"/>
      <c r="CJ9" s="364"/>
      <c r="CK9" s="364"/>
      <c r="CL9" s="364"/>
      <c r="CM9" s="364"/>
      <c r="CN9" s="364"/>
      <c r="CO9" s="364"/>
      <c r="CP9" s="364"/>
      <c r="CQ9" s="364"/>
      <c r="CR9" s="364"/>
      <c r="CS9" s="445"/>
      <c r="CT9" s="401">
        <v>13.3</v>
      </c>
      <c r="CU9" s="402"/>
      <c r="CV9" s="402"/>
      <c r="CW9" s="402"/>
      <c r="CX9" s="402"/>
      <c r="CY9" s="402"/>
      <c r="CZ9" s="402"/>
      <c r="DA9" s="403"/>
      <c r="DB9" s="401">
        <v>11.7</v>
      </c>
      <c r="DC9" s="402"/>
      <c r="DD9" s="402"/>
      <c r="DE9" s="402"/>
      <c r="DF9" s="402"/>
      <c r="DG9" s="402"/>
      <c r="DH9" s="402"/>
      <c r="DI9" s="403"/>
    </row>
    <row r="10" spans="1:119" ht="18.75" customHeight="1" thickBot="1">
      <c r="A10" s="172"/>
      <c r="B10" s="536"/>
      <c r="C10" s="537"/>
      <c r="D10" s="537"/>
      <c r="E10" s="537"/>
      <c r="F10" s="537"/>
      <c r="G10" s="537"/>
      <c r="H10" s="537"/>
      <c r="I10" s="537"/>
      <c r="J10" s="537"/>
      <c r="K10" s="455"/>
      <c r="L10" s="360" t="s">
        <v>119</v>
      </c>
      <c r="M10" s="361"/>
      <c r="N10" s="361"/>
      <c r="O10" s="361"/>
      <c r="P10" s="361"/>
      <c r="Q10" s="362"/>
      <c r="R10" s="357">
        <v>66586</v>
      </c>
      <c r="S10" s="358"/>
      <c r="T10" s="358"/>
      <c r="U10" s="358"/>
      <c r="V10" s="417"/>
      <c r="W10" s="545"/>
      <c r="X10" s="355"/>
      <c r="Y10" s="355"/>
      <c r="Z10" s="355"/>
      <c r="AA10" s="355"/>
      <c r="AB10" s="355"/>
      <c r="AC10" s="355"/>
      <c r="AD10" s="355"/>
      <c r="AE10" s="355"/>
      <c r="AF10" s="355"/>
      <c r="AG10" s="355"/>
      <c r="AH10" s="355"/>
      <c r="AI10" s="355"/>
      <c r="AJ10" s="355"/>
      <c r="AK10" s="355"/>
      <c r="AL10" s="546"/>
      <c r="AM10" s="461" t="s">
        <v>120</v>
      </c>
      <c r="AN10" s="361"/>
      <c r="AO10" s="361"/>
      <c r="AP10" s="361"/>
      <c r="AQ10" s="361"/>
      <c r="AR10" s="361"/>
      <c r="AS10" s="361"/>
      <c r="AT10" s="362"/>
      <c r="AU10" s="462" t="s">
        <v>121</v>
      </c>
      <c r="AV10" s="463"/>
      <c r="AW10" s="463"/>
      <c r="AX10" s="463"/>
      <c r="AY10" s="418" t="s">
        <v>122</v>
      </c>
      <c r="AZ10" s="419"/>
      <c r="BA10" s="419"/>
      <c r="BB10" s="419"/>
      <c r="BC10" s="419"/>
      <c r="BD10" s="419"/>
      <c r="BE10" s="419"/>
      <c r="BF10" s="419"/>
      <c r="BG10" s="419"/>
      <c r="BH10" s="419"/>
      <c r="BI10" s="419"/>
      <c r="BJ10" s="419"/>
      <c r="BK10" s="419"/>
      <c r="BL10" s="419"/>
      <c r="BM10" s="420"/>
      <c r="BN10" s="404">
        <v>37134</v>
      </c>
      <c r="BO10" s="405"/>
      <c r="BP10" s="405"/>
      <c r="BQ10" s="405"/>
      <c r="BR10" s="405"/>
      <c r="BS10" s="405"/>
      <c r="BT10" s="405"/>
      <c r="BU10" s="406"/>
      <c r="BV10" s="404">
        <v>564726</v>
      </c>
      <c r="BW10" s="405"/>
      <c r="BX10" s="405"/>
      <c r="BY10" s="405"/>
      <c r="BZ10" s="405"/>
      <c r="CA10" s="405"/>
      <c r="CB10" s="405"/>
      <c r="CC10" s="406"/>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536"/>
      <c r="C11" s="537"/>
      <c r="D11" s="537"/>
      <c r="E11" s="537"/>
      <c r="F11" s="537"/>
      <c r="G11" s="537"/>
      <c r="H11" s="537"/>
      <c r="I11" s="537"/>
      <c r="J11" s="537"/>
      <c r="K11" s="455"/>
      <c r="L11" s="365" t="s">
        <v>124</v>
      </c>
      <c r="M11" s="366"/>
      <c r="N11" s="366"/>
      <c r="O11" s="366"/>
      <c r="P11" s="366"/>
      <c r="Q11" s="367"/>
      <c r="R11" s="533" t="s">
        <v>125</v>
      </c>
      <c r="S11" s="534"/>
      <c r="T11" s="534"/>
      <c r="U11" s="534"/>
      <c r="V11" s="535"/>
      <c r="W11" s="545"/>
      <c r="X11" s="355"/>
      <c r="Y11" s="355"/>
      <c r="Z11" s="355"/>
      <c r="AA11" s="355"/>
      <c r="AB11" s="355"/>
      <c r="AC11" s="355"/>
      <c r="AD11" s="355"/>
      <c r="AE11" s="355"/>
      <c r="AF11" s="355"/>
      <c r="AG11" s="355"/>
      <c r="AH11" s="355"/>
      <c r="AI11" s="355"/>
      <c r="AJ11" s="355"/>
      <c r="AK11" s="355"/>
      <c r="AL11" s="546"/>
      <c r="AM11" s="461" t="s">
        <v>126</v>
      </c>
      <c r="AN11" s="361"/>
      <c r="AO11" s="361"/>
      <c r="AP11" s="361"/>
      <c r="AQ11" s="361"/>
      <c r="AR11" s="361"/>
      <c r="AS11" s="361"/>
      <c r="AT11" s="362"/>
      <c r="AU11" s="462" t="s">
        <v>127</v>
      </c>
      <c r="AV11" s="463"/>
      <c r="AW11" s="463"/>
      <c r="AX11" s="463"/>
      <c r="AY11" s="418" t="s">
        <v>128</v>
      </c>
      <c r="AZ11" s="419"/>
      <c r="BA11" s="419"/>
      <c r="BB11" s="419"/>
      <c r="BC11" s="419"/>
      <c r="BD11" s="419"/>
      <c r="BE11" s="419"/>
      <c r="BF11" s="419"/>
      <c r="BG11" s="419"/>
      <c r="BH11" s="419"/>
      <c r="BI11" s="419"/>
      <c r="BJ11" s="419"/>
      <c r="BK11" s="419"/>
      <c r="BL11" s="419"/>
      <c r="BM11" s="420"/>
      <c r="BN11" s="404">
        <v>0</v>
      </c>
      <c r="BO11" s="405"/>
      <c r="BP11" s="405"/>
      <c r="BQ11" s="405"/>
      <c r="BR11" s="405"/>
      <c r="BS11" s="405"/>
      <c r="BT11" s="405"/>
      <c r="BU11" s="406"/>
      <c r="BV11" s="404">
        <v>0</v>
      </c>
      <c r="BW11" s="405"/>
      <c r="BX11" s="405"/>
      <c r="BY11" s="405"/>
      <c r="BZ11" s="405"/>
      <c r="CA11" s="405"/>
      <c r="CB11" s="405"/>
      <c r="CC11" s="406"/>
      <c r="CD11" s="444" t="s">
        <v>129</v>
      </c>
      <c r="CE11" s="364"/>
      <c r="CF11" s="364"/>
      <c r="CG11" s="364"/>
      <c r="CH11" s="364"/>
      <c r="CI11" s="364"/>
      <c r="CJ11" s="364"/>
      <c r="CK11" s="364"/>
      <c r="CL11" s="364"/>
      <c r="CM11" s="364"/>
      <c r="CN11" s="364"/>
      <c r="CO11" s="364"/>
      <c r="CP11" s="364"/>
      <c r="CQ11" s="364"/>
      <c r="CR11" s="364"/>
      <c r="CS11" s="445"/>
      <c r="CT11" s="507" t="s">
        <v>130</v>
      </c>
      <c r="CU11" s="508"/>
      <c r="CV11" s="508"/>
      <c r="CW11" s="508"/>
      <c r="CX11" s="508"/>
      <c r="CY11" s="508"/>
      <c r="CZ11" s="508"/>
      <c r="DA11" s="509"/>
      <c r="DB11" s="507" t="s">
        <v>131</v>
      </c>
      <c r="DC11" s="508"/>
      <c r="DD11" s="508"/>
      <c r="DE11" s="508"/>
      <c r="DF11" s="508"/>
      <c r="DG11" s="508"/>
      <c r="DH11" s="508"/>
      <c r="DI11" s="509"/>
    </row>
    <row r="12" spans="1:119" ht="18.75" customHeight="1">
      <c r="A12" s="172"/>
      <c r="B12" s="510" t="s">
        <v>132</v>
      </c>
      <c r="C12" s="511"/>
      <c r="D12" s="511"/>
      <c r="E12" s="511"/>
      <c r="F12" s="511"/>
      <c r="G12" s="511"/>
      <c r="H12" s="511"/>
      <c r="I12" s="511"/>
      <c r="J12" s="511"/>
      <c r="K12" s="512"/>
      <c r="L12" s="519" t="s">
        <v>133</v>
      </c>
      <c r="M12" s="520"/>
      <c r="N12" s="520"/>
      <c r="O12" s="520"/>
      <c r="P12" s="520"/>
      <c r="Q12" s="521"/>
      <c r="R12" s="522">
        <v>64009</v>
      </c>
      <c r="S12" s="523"/>
      <c r="T12" s="523"/>
      <c r="U12" s="523"/>
      <c r="V12" s="524"/>
      <c r="W12" s="525" t="s">
        <v>1</v>
      </c>
      <c r="X12" s="463"/>
      <c r="Y12" s="463"/>
      <c r="Z12" s="463"/>
      <c r="AA12" s="463"/>
      <c r="AB12" s="526"/>
      <c r="AC12" s="527" t="s">
        <v>134</v>
      </c>
      <c r="AD12" s="528"/>
      <c r="AE12" s="528"/>
      <c r="AF12" s="528"/>
      <c r="AG12" s="529"/>
      <c r="AH12" s="527" t="s">
        <v>135</v>
      </c>
      <c r="AI12" s="528"/>
      <c r="AJ12" s="528"/>
      <c r="AK12" s="528"/>
      <c r="AL12" s="530"/>
      <c r="AM12" s="461" t="s">
        <v>136</v>
      </c>
      <c r="AN12" s="361"/>
      <c r="AO12" s="361"/>
      <c r="AP12" s="361"/>
      <c r="AQ12" s="361"/>
      <c r="AR12" s="361"/>
      <c r="AS12" s="361"/>
      <c r="AT12" s="362"/>
      <c r="AU12" s="462" t="s">
        <v>137</v>
      </c>
      <c r="AV12" s="463"/>
      <c r="AW12" s="463"/>
      <c r="AX12" s="463"/>
      <c r="AY12" s="418" t="s">
        <v>138</v>
      </c>
      <c r="AZ12" s="419"/>
      <c r="BA12" s="419"/>
      <c r="BB12" s="419"/>
      <c r="BC12" s="419"/>
      <c r="BD12" s="419"/>
      <c r="BE12" s="419"/>
      <c r="BF12" s="419"/>
      <c r="BG12" s="419"/>
      <c r="BH12" s="419"/>
      <c r="BI12" s="419"/>
      <c r="BJ12" s="419"/>
      <c r="BK12" s="419"/>
      <c r="BL12" s="419"/>
      <c r="BM12" s="420"/>
      <c r="BN12" s="404">
        <v>459771</v>
      </c>
      <c r="BO12" s="405"/>
      <c r="BP12" s="405"/>
      <c r="BQ12" s="405"/>
      <c r="BR12" s="405"/>
      <c r="BS12" s="405"/>
      <c r="BT12" s="405"/>
      <c r="BU12" s="406"/>
      <c r="BV12" s="404">
        <v>520000</v>
      </c>
      <c r="BW12" s="405"/>
      <c r="BX12" s="405"/>
      <c r="BY12" s="405"/>
      <c r="BZ12" s="405"/>
      <c r="CA12" s="405"/>
      <c r="CB12" s="405"/>
      <c r="CC12" s="406"/>
      <c r="CD12" s="444" t="s">
        <v>139</v>
      </c>
      <c r="CE12" s="364"/>
      <c r="CF12" s="364"/>
      <c r="CG12" s="364"/>
      <c r="CH12" s="364"/>
      <c r="CI12" s="364"/>
      <c r="CJ12" s="364"/>
      <c r="CK12" s="364"/>
      <c r="CL12" s="364"/>
      <c r="CM12" s="364"/>
      <c r="CN12" s="364"/>
      <c r="CO12" s="364"/>
      <c r="CP12" s="364"/>
      <c r="CQ12" s="364"/>
      <c r="CR12" s="364"/>
      <c r="CS12" s="445"/>
      <c r="CT12" s="507" t="s">
        <v>131</v>
      </c>
      <c r="CU12" s="508"/>
      <c r="CV12" s="508"/>
      <c r="CW12" s="508"/>
      <c r="CX12" s="508"/>
      <c r="CY12" s="508"/>
      <c r="CZ12" s="508"/>
      <c r="DA12" s="509"/>
      <c r="DB12" s="507" t="s">
        <v>140</v>
      </c>
      <c r="DC12" s="508"/>
      <c r="DD12" s="508"/>
      <c r="DE12" s="508"/>
      <c r="DF12" s="508"/>
      <c r="DG12" s="508"/>
      <c r="DH12" s="508"/>
      <c r="DI12" s="509"/>
    </row>
    <row r="13" spans="1:119" ht="18.75" customHeight="1">
      <c r="A13" s="172"/>
      <c r="B13" s="513"/>
      <c r="C13" s="514"/>
      <c r="D13" s="514"/>
      <c r="E13" s="514"/>
      <c r="F13" s="514"/>
      <c r="G13" s="514"/>
      <c r="H13" s="514"/>
      <c r="I13" s="514"/>
      <c r="J13" s="514"/>
      <c r="K13" s="515"/>
      <c r="L13" s="181"/>
      <c r="M13" s="488" t="s">
        <v>141</v>
      </c>
      <c r="N13" s="489"/>
      <c r="O13" s="489"/>
      <c r="P13" s="489"/>
      <c r="Q13" s="490"/>
      <c r="R13" s="491">
        <v>62513</v>
      </c>
      <c r="S13" s="492"/>
      <c r="T13" s="492"/>
      <c r="U13" s="492"/>
      <c r="V13" s="493"/>
      <c r="W13" s="494" t="s">
        <v>142</v>
      </c>
      <c r="X13" s="390"/>
      <c r="Y13" s="390"/>
      <c r="Z13" s="390"/>
      <c r="AA13" s="390"/>
      <c r="AB13" s="391"/>
      <c r="AC13" s="357">
        <v>5446</v>
      </c>
      <c r="AD13" s="358"/>
      <c r="AE13" s="358"/>
      <c r="AF13" s="358"/>
      <c r="AG13" s="359"/>
      <c r="AH13" s="357">
        <v>6207</v>
      </c>
      <c r="AI13" s="358"/>
      <c r="AJ13" s="358"/>
      <c r="AK13" s="358"/>
      <c r="AL13" s="417"/>
      <c r="AM13" s="461" t="s">
        <v>143</v>
      </c>
      <c r="AN13" s="361"/>
      <c r="AO13" s="361"/>
      <c r="AP13" s="361"/>
      <c r="AQ13" s="361"/>
      <c r="AR13" s="361"/>
      <c r="AS13" s="361"/>
      <c r="AT13" s="362"/>
      <c r="AU13" s="462" t="s">
        <v>144</v>
      </c>
      <c r="AV13" s="463"/>
      <c r="AW13" s="463"/>
      <c r="AX13" s="463"/>
      <c r="AY13" s="418" t="s">
        <v>145</v>
      </c>
      <c r="AZ13" s="419"/>
      <c r="BA13" s="419"/>
      <c r="BB13" s="419"/>
      <c r="BC13" s="419"/>
      <c r="BD13" s="419"/>
      <c r="BE13" s="419"/>
      <c r="BF13" s="419"/>
      <c r="BG13" s="419"/>
      <c r="BH13" s="419"/>
      <c r="BI13" s="419"/>
      <c r="BJ13" s="419"/>
      <c r="BK13" s="419"/>
      <c r="BL13" s="419"/>
      <c r="BM13" s="420"/>
      <c r="BN13" s="404">
        <v>-785506</v>
      </c>
      <c r="BO13" s="405"/>
      <c r="BP13" s="405"/>
      <c r="BQ13" s="405"/>
      <c r="BR13" s="405"/>
      <c r="BS13" s="405"/>
      <c r="BT13" s="405"/>
      <c r="BU13" s="406"/>
      <c r="BV13" s="404">
        <v>199131</v>
      </c>
      <c r="BW13" s="405"/>
      <c r="BX13" s="405"/>
      <c r="BY13" s="405"/>
      <c r="BZ13" s="405"/>
      <c r="CA13" s="405"/>
      <c r="CB13" s="405"/>
      <c r="CC13" s="406"/>
      <c r="CD13" s="444" t="s">
        <v>146</v>
      </c>
      <c r="CE13" s="364"/>
      <c r="CF13" s="364"/>
      <c r="CG13" s="364"/>
      <c r="CH13" s="364"/>
      <c r="CI13" s="364"/>
      <c r="CJ13" s="364"/>
      <c r="CK13" s="364"/>
      <c r="CL13" s="364"/>
      <c r="CM13" s="364"/>
      <c r="CN13" s="364"/>
      <c r="CO13" s="364"/>
      <c r="CP13" s="364"/>
      <c r="CQ13" s="364"/>
      <c r="CR13" s="364"/>
      <c r="CS13" s="445"/>
      <c r="CT13" s="401">
        <v>8.9</v>
      </c>
      <c r="CU13" s="402"/>
      <c r="CV13" s="402"/>
      <c r="CW13" s="402"/>
      <c r="CX13" s="402"/>
      <c r="CY13" s="402"/>
      <c r="CZ13" s="402"/>
      <c r="DA13" s="403"/>
      <c r="DB13" s="401">
        <v>8.1</v>
      </c>
      <c r="DC13" s="402"/>
      <c r="DD13" s="402"/>
      <c r="DE13" s="402"/>
      <c r="DF13" s="402"/>
      <c r="DG13" s="402"/>
      <c r="DH13" s="402"/>
      <c r="DI13" s="403"/>
    </row>
    <row r="14" spans="1:119" ht="18.75" customHeight="1" thickBot="1">
      <c r="A14" s="172"/>
      <c r="B14" s="513"/>
      <c r="C14" s="514"/>
      <c r="D14" s="514"/>
      <c r="E14" s="514"/>
      <c r="F14" s="514"/>
      <c r="G14" s="514"/>
      <c r="H14" s="514"/>
      <c r="I14" s="514"/>
      <c r="J14" s="514"/>
      <c r="K14" s="515"/>
      <c r="L14" s="478" t="s">
        <v>147</v>
      </c>
      <c r="M14" s="531"/>
      <c r="N14" s="531"/>
      <c r="O14" s="531"/>
      <c r="P14" s="531"/>
      <c r="Q14" s="532"/>
      <c r="R14" s="491">
        <v>64689</v>
      </c>
      <c r="S14" s="492"/>
      <c r="T14" s="492"/>
      <c r="U14" s="492"/>
      <c r="V14" s="493"/>
      <c r="W14" s="495"/>
      <c r="X14" s="393"/>
      <c r="Y14" s="393"/>
      <c r="Z14" s="393"/>
      <c r="AA14" s="393"/>
      <c r="AB14" s="394"/>
      <c r="AC14" s="484">
        <v>17.2</v>
      </c>
      <c r="AD14" s="485"/>
      <c r="AE14" s="485"/>
      <c r="AF14" s="485"/>
      <c r="AG14" s="486"/>
      <c r="AH14" s="484">
        <v>18.3</v>
      </c>
      <c r="AI14" s="485"/>
      <c r="AJ14" s="485"/>
      <c r="AK14" s="485"/>
      <c r="AL14" s="487"/>
      <c r="AM14" s="461"/>
      <c r="AN14" s="361"/>
      <c r="AO14" s="361"/>
      <c r="AP14" s="361"/>
      <c r="AQ14" s="361"/>
      <c r="AR14" s="361"/>
      <c r="AS14" s="361"/>
      <c r="AT14" s="362"/>
      <c r="AU14" s="462"/>
      <c r="AV14" s="463"/>
      <c r="AW14" s="463"/>
      <c r="AX14" s="463"/>
      <c r="AY14" s="418"/>
      <c r="AZ14" s="419"/>
      <c r="BA14" s="419"/>
      <c r="BB14" s="419"/>
      <c r="BC14" s="419"/>
      <c r="BD14" s="419"/>
      <c r="BE14" s="419"/>
      <c r="BF14" s="419"/>
      <c r="BG14" s="419"/>
      <c r="BH14" s="419"/>
      <c r="BI14" s="419"/>
      <c r="BJ14" s="419"/>
      <c r="BK14" s="419"/>
      <c r="BL14" s="419"/>
      <c r="BM14" s="420"/>
      <c r="BN14" s="404"/>
      <c r="BO14" s="405"/>
      <c r="BP14" s="405"/>
      <c r="BQ14" s="405"/>
      <c r="BR14" s="405"/>
      <c r="BS14" s="405"/>
      <c r="BT14" s="405"/>
      <c r="BU14" s="406"/>
      <c r="BV14" s="404"/>
      <c r="BW14" s="405"/>
      <c r="BX14" s="405"/>
      <c r="BY14" s="405"/>
      <c r="BZ14" s="405"/>
      <c r="CA14" s="405"/>
      <c r="CB14" s="405"/>
      <c r="CC14" s="406"/>
      <c r="CD14" s="441" t="s">
        <v>148</v>
      </c>
      <c r="CE14" s="442"/>
      <c r="CF14" s="442"/>
      <c r="CG14" s="442"/>
      <c r="CH14" s="442"/>
      <c r="CI14" s="442"/>
      <c r="CJ14" s="442"/>
      <c r="CK14" s="442"/>
      <c r="CL14" s="442"/>
      <c r="CM14" s="442"/>
      <c r="CN14" s="442"/>
      <c r="CO14" s="442"/>
      <c r="CP14" s="442"/>
      <c r="CQ14" s="442"/>
      <c r="CR14" s="442"/>
      <c r="CS14" s="443"/>
      <c r="CT14" s="501" t="s">
        <v>149</v>
      </c>
      <c r="CU14" s="502"/>
      <c r="CV14" s="502"/>
      <c r="CW14" s="502"/>
      <c r="CX14" s="502"/>
      <c r="CY14" s="502"/>
      <c r="CZ14" s="502"/>
      <c r="DA14" s="503"/>
      <c r="DB14" s="501" t="s">
        <v>131</v>
      </c>
      <c r="DC14" s="502"/>
      <c r="DD14" s="502"/>
      <c r="DE14" s="502"/>
      <c r="DF14" s="502"/>
      <c r="DG14" s="502"/>
      <c r="DH14" s="502"/>
      <c r="DI14" s="503"/>
    </row>
    <row r="15" spans="1:119" ht="18.75" customHeight="1">
      <c r="A15" s="172"/>
      <c r="B15" s="513"/>
      <c r="C15" s="514"/>
      <c r="D15" s="514"/>
      <c r="E15" s="514"/>
      <c r="F15" s="514"/>
      <c r="G15" s="514"/>
      <c r="H15" s="514"/>
      <c r="I15" s="514"/>
      <c r="J15" s="514"/>
      <c r="K15" s="515"/>
      <c r="L15" s="181"/>
      <c r="M15" s="488" t="s">
        <v>150</v>
      </c>
      <c r="N15" s="489"/>
      <c r="O15" s="489"/>
      <c r="P15" s="489"/>
      <c r="Q15" s="490"/>
      <c r="R15" s="491">
        <v>63136</v>
      </c>
      <c r="S15" s="492"/>
      <c r="T15" s="492"/>
      <c r="U15" s="492"/>
      <c r="V15" s="493"/>
      <c r="W15" s="494" t="s">
        <v>151</v>
      </c>
      <c r="X15" s="390"/>
      <c r="Y15" s="390"/>
      <c r="Z15" s="390"/>
      <c r="AA15" s="390"/>
      <c r="AB15" s="391"/>
      <c r="AC15" s="357">
        <v>7635</v>
      </c>
      <c r="AD15" s="358"/>
      <c r="AE15" s="358"/>
      <c r="AF15" s="358"/>
      <c r="AG15" s="359"/>
      <c r="AH15" s="357">
        <v>8230</v>
      </c>
      <c r="AI15" s="358"/>
      <c r="AJ15" s="358"/>
      <c r="AK15" s="358"/>
      <c r="AL15" s="417"/>
      <c r="AM15" s="461"/>
      <c r="AN15" s="361"/>
      <c r="AO15" s="361"/>
      <c r="AP15" s="361"/>
      <c r="AQ15" s="361"/>
      <c r="AR15" s="361"/>
      <c r="AS15" s="361"/>
      <c r="AT15" s="362"/>
      <c r="AU15" s="462"/>
      <c r="AV15" s="463"/>
      <c r="AW15" s="463"/>
      <c r="AX15" s="463"/>
      <c r="AY15" s="430" t="s">
        <v>152</v>
      </c>
      <c r="AZ15" s="431"/>
      <c r="BA15" s="431"/>
      <c r="BB15" s="431"/>
      <c r="BC15" s="431"/>
      <c r="BD15" s="431"/>
      <c r="BE15" s="431"/>
      <c r="BF15" s="431"/>
      <c r="BG15" s="431"/>
      <c r="BH15" s="431"/>
      <c r="BI15" s="431"/>
      <c r="BJ15" s="431"/>
      <c r="BK15" s="431"/>
      <c r="BL15" s="431"/>
      <c r="BM15" s="432"/>
      <c r="BN15" s="433">
        <v>7444861</v>
      </c>
      <c r="BO15" s="434"/>
      <c r="BP15" s="434"/>
      <c r="BQ15" s="434"/>
      <c r="BR15" s="434"/>
      <c r="BS15" s="434"/>
      <c r="BT15" s="434"/>
      <c r="BU15" s="435"/>
      <c r="BV15" s="433">
        <v>7674725</v>
      </c>
      <c r="BW15" s="434"/>
      <c r="BX15" s="434"/>
      <c r="BY15" s="434"/>
      <c r="BZ15" s="434"/>
      <c r="CA15" s="434"/>
      <c r="CB15" s="434"/>
      <c r="CC15" s="435"/>
      <c r="CD15" s="504" t="s">
        <v>153</v>
      </c>
      <c r="CE15" s="505"/>
      <c r="CF15" s="505"/>
      <c r="CG15" s="505"/>
      <c r="CH15" s="505"/>
      <c r="CI15" s="505"/>
      <c r="CJ15" s="505"/>
      <c r="CK15" s="505"/>
      <c r="CL15" s="505"/>
      <c r="CM15" s="505"/>
      <c r="CN15" s="505"/>
      <c r="CO15" s="505"/>
      <c r="CP15" s="505"/>
      <c r="CQ15" s="505"/>
      <c r="CR15" s="505"/>
      <c r="CS15" s="506"/>
      <c r="CT15" s="182"/>
      <c r="CU15" s="183"/>
      <c r="CV15" s="183"/>
      <c r="CW15" s="183"/>
      <c r="CX15" s="183"/>
      <c r="CY15" s="183"/>
      <c r="CZ15" s="183"/>
      <c r="DA15" s="184"/>
      <c r="DB15" s="182"/>
      <c r="DC15" s="183"/>
      <c r="DD15" s="183"/>
      <c r="DE15" s="183"/>
      <c r="DF15" s="183"/>
      <c r="DG15" s="183"/>
      <c r="DH15" s="183"/>
      <c r="DI15" s="184"/>
    </row>
    <row r="16" spans="1:119" ht="18.75" customHeight="1">
      <c r="A16" s="172"/>
      <c r="B16" s="513"/>
      <c r="C16" s="514"/>
      <c r="D16" s="514"/>
      <c r="E16" s="514"/>
      <c r="F16" s="514"/>
      <c r="G16" s="514"/>
      <c r="H16" s="514"/>
      <c r="I16" s="514"/>
      <c r="J16" s="514"/>
      <c r="K16" s="515"/>
      <c r="L16" s="478" t="s">
        <v>154</v>
      </c>
      <c r="M16" s="479"/>
      <c r="N16" s="479"/>
      <c r="O16" s="479"/>
      <c r="P16" s="479"/>
      <c r="Q16" s="480"/>
      <c r="R16" s="481" t="s">
        <v>155</v>
      </c>
      <c r="S16" s="482"/>
      <c r="T16" s="482"/>
      <c r="U16" s="482"/>
      <c r="V16" s="483"/>
      <c r="W16" s="495"/>
      <c r="X16" s="393"/>
      <c r="Y16" s="393"/>
      <c r="Z16" s="393"/>
      <c r="AA16" s="393"/>
      <c r="AB16" s="394"/>
      <c r="AC16" s="484">
        <v>24.2</v>
      </c>
      <c r="AD16" s="485"/>
      <c r="AE16" s="485"/>
      <c r="AF16" s="485"/>
      <c r="AG16" s="486"/>
      <c r="AH16" s="484">
        <v>24.3</v>
      </c>
      <c r="AI16" s="485"/>
      <c r="AJ16" s="485"/>
      <c r="AK16" s="485"/>
      <c r="AL16" s="487"/>
      <c r="AM16" s="461"/>
      <c r="AN16" s="361"/>
      <c r="AO16" s="361"/>
      <c r="AP16" s="361"/>
      <c r="AQ16" s="361"/>
      <c r="AR16" s="361"/>
      <c r="AS16" s="361"/>
      <c r="AT16" s="362"/>
      <c r="AU16" s="462"/>
      <c r="AV16" s="463"/>
      <c r="AW16" s="463"/>
      <c r="AX16" s="463"/>
      <c r="AY16" s="418" t="s">
        <v>156</v>
      </c>
      <c r="AZ16" s="419"/>
      <c r="BA16" s="419"/>
      <c r="BB16" s="419"/>
      <c r="BC16" s="419"/>
      <c r="BD16" s="419"/>
      <c r="BE16" s="419"/>
      <c r="BF16" s="419"/>
      <c r="BG16" s="419"/>
      <c r="BH16" s="419"/>
      <c r="BI16" s="419"/>
      <c r="BJ16" s="419"/>
      <c r="BK16" s="419"/>
      <c r="BL16" s="419"/>
      <c r="BM16" s="420"/>
      <c r="BN16" s="404">
        <v>15666895</v>
      </c>
      <c r="BO16" s="405"/>
      <c r="BP16" s="405"/>
      <c r="BQ16" s="405"/>
      <c r="BR16" s="405"/>
      <c r="BS16" s="405"/>
      <c r="BT16" s="405"/>
      <c r="BU16" s="406"/>
      <c r="BV16" s="404">
        <v>15230138</v>
      </c>
      <c r="BW16" s="405"/>
      <c r="BX16" s="405"/>
      <c r="BY16" s="405"/>
      <c r="BZ16" s="405"/>
      <c r="CA16" s="405"/>
      <c r="CB16" s="405"/>
      <c r="CC16" s="406"/>
      <c r="CD16" s="185"/>
      <c r="CE16" s="436"/>
      <c r="CF16" s="436"/>
      <c r="CG16" s="436"/>
      <c r="CH16" s="436"/>
      <c r="CI16" s="436"/>
      <c r="CJ16" s="436"/>
      <c r="CK16" s="436"/>
      <c r="CL16" s="436"/>
      <c r="CM16" s="436"/>
      <c r="CN16" s="436"/>
      <c r="CO16" s="436"/>
      <c r="CP16" s="436"/>
      <c r="CQ16" s="436"/>
      <c r="CR16" s="436"/>
      <c r="CS16" s="437"/>
      <c r="CT16" s="401"/>
      <c r="CU16" s="402"/>
      <c r="CV16" s="402"/>
      <c r="CW16" s="402"/>
      <c r="CX16" s="402"/>
      <c r="CY16" s="402"/>
      <c r="CZ16" s="402"/>
      <c r="DA16" s="403"/>
      <c r="DB16" s="401"/>
      <c r="DC16" s="402"/>
      <c r="DD16" s="402"/>
      <c r="DE16" s="402"/>
      <c r="DF16" s="402"/>
      <c r="DG16" s="402"/>
      <c r="DH16" s="402"/>
      <c r="DI16" s="403"/>
    </row>
    <row r="17" spans="1:113" ht="18.75" customHeight="1" thickBot="1">
      <c r="A17" s="172"/>
      <c r="B17" s="516"/>
      <c r="C17" s="517"/>
      <c r="D17" s="517"/>
      <c r="E17" s="517"/>
      <c r="F17" s="517"/>
      <c r="G17" s="517"/>
      <c r="H17" s="517"/>
      <c r="I17" s="517"/>
      <c r="J17" s="517"/>
      <c r="K17" s="518"/>
      <c r="L17" s="186"/>
      <c r="M17" s="497" t="s">
        <v>157</v>
      </c>
      <c r="N17" s="498"/>
      <c r="O17" s="498"/>
      <c r="P17" s="498"/>
      <c r="Q17" s="499"/>
      <c r="R17" s="481" t="s">
        <v>158</v>
      </c>
      <c r="S17" s="482"/>
      <c r="T17" s="482"/>
      <c r="U17" s="482"/>
      <c r="V17" s="483"/>
      <c r="W17" s="494" t="s">
        <v>159</v>
      </c>
      <c r="X17" s="390"/>
      <c r="Y17" s="390"/>
      <c r="Z17" s="390"/>
      <c r="AA17" s="390"/>
      <c r="AB17" s="391"/>
      <c r="AC17" s="357">
        <v>18527</v>
      </c>
      <c r="AD17" s="358"/>
      <c r="AE17" s="358"/>
      <c r="AF17" s="358"/>
      <c r="AG17" s="359"/>
      <c r="AH17" s="357">
        <v>19454</v>
      </c>
      <c r="AI17" s="358"/>
      <c r="AJ17" s="358"/>
      <c r="AK17" s="358"/>
      <c r="AL17" s="417"/>
      <c r="AM17" s="461"/>
      <c r="AN17" s="361"/>
      <c r="AO17" s="361"/>
      <c r="AP17" s="361"/>
      <c r="AQ17" s="361"/>
      <c r="AR17" s="361"/>
      <c r="AS17" s="361"/>
      <c r="AT17" s="362"/>
      <c r="AU17" s="462"/>
      <c r="AV17" s="463"/>
      <c r="AW17" s="463"/>
      <c r="AX17" s="463"/>
      <c r="AY17" s="418" t="s">
        <v>160</v>
      </c>
      <c r="AZ17" s="419"/>
      <c r="BA17" s="419"/>
      <c r="BB17" s="419"/>
      <c r="BC17" s="419"/>
      <c r="BD17" s="419"/>
      <c r="BE17" s="419"/>
      <c r="BF17" s="419"/>
      <c r="BG17" s="419"/>
      <c r="BH17" s="419"/>
      <c r="BI17" s="419"/>
      <c r="BJ17" s="419"/>
      <c r="BK17" s="419"/>
      <c r="BL17" s="419"/>
      <c r="BM17" s="420"/>
      <c r="BN17" s="404">
        <v>9331561</v>
      </c>
      <c r="BO17" s="405"/>
      <c r="BP17" s="405"/>
      <c r="BQ17" s="405"/>
      <c r="BR17" s="405"/>
      <c r="BS17" s="405"/>
      <c r="BT17" s="405"/>
      <c r="BU17" s="406"/>
      <c r="BV17" s="404">
        <v>9643771</v>
      </c>
      <c r="BW17" s="405"/>
      <c r="BX17" s="405"/>
      <c r="BY17" s="405"/>
      <c r="BZ17" s="405"/>
      <c r="CA17" s="405"/>
      <c r="CB17" s="405"/>
      <c r="CC17" s="406"/>
      <c r="CD17" s="185"/>
      <c r="CE17" s="436"/>
      <c r="CF17" s="436"/>
      <c r="CG17" s="436"/>
      <c r="CH17" s="436"/>
      <c r="CI17" s="436"/>
      <c r="CJ17" s="436"/>
      <c r="CK17" s="436"/>
      <c r="CL17" s="436"/>
      <c r="CM17" s="436"/>
      <c r="CN17" s="436"/>
      <c r="CO17" s="436"/>
      <c r="CP17" s="436"/>
      <c r="CQ17" s="436"/>
      <c r="CR17" s="436"/>
      <c r="CS17" s="437"/>
      <c r="CT17" s="401"/>
      <c r="CU17" s="402"/>
      <c r="CV17" s="402"/>
      <c r="CW17" s="402"/>
      <c r="CX17" s="402"/>
      <c r="CY17" s="402"/>
      <c r="CZ17" s="402"/>
      <c r="DA17" s="403"/>
      <c r="DB17" s="401"/>
      <c r="DC17" s="402"/>
      <c r="DD17" s="402"/>
      <c r="DE17" s="402"/>
      <c r="DF17" s="402"/>
      <c r="DG17" s="402"/>
      <c r="DH17" s="402"/>
      <c r="DI17" s="403"/>
    </row>
    <row r="18" spans="1:113" ht="18.75" customHeight="1" thickBot="1">
      <c r="A18" s="172"/>
      <c r="B18" s="454" t="s">
        <v>161</v>
      </c>
      <c r="C18" s="455"/>
      <c r="D18" s="455"/>
      <c r="E18" s="456"/>
      <c r="F18" s="456"/>
      <c r="G18" s="456"/>
      <c r="H18" s="456"/>
      <c r="I18" s="456"/>
      <c r="J18" s="456"/>
      <c r="K18" s="456"/>
      <c r="L18" s="457">
        <v>130.44999999999999</v>
      </c>
      <c r="M18" s="457"/>
      <c r="N18" s="457"/>
      <c r="O18" s="457"/>
      <c r="P18" s="457"/>
      <c r="Q18" s="457"/>
      <c r="R18" s="458"/>
      <c r="S18" s="458"/>
      <c r="T18" s="458"/>
      <c r="U18" s="458"/>
      <c r="V18" s="459"/>
      <c r="W18" s="475"/>
      <c r="X18" s="476"/>
      <c r="Y18" s="476"/>
      <c r="Z18" s="476"/>
      <c r="AA18" s="476"/>
      <c r="AB18" s="500"/>
      <c r="AC18" s="374">
        <v>58.6</v>
      </c>
      <c r="AD18" s="375"/>
      <c r="AE18" s="375"/>
      <c r="AF18" s="375"/>
      <c r="AG18" s="460"/>
      <c r="AH18" s="374">
        <v>57.4</v>
      </c>
      <c r="AI18" s="375"/>
      <c r="AJ18" s="375"/>
      <c r="AK18" s="375"/>
      <c r="AL18" s="376"/>
      <c r="AM18" s="461"/>
      <c r="AN18" s="361"/>
      <c r="AO18" s="361"/>
      <c r="AP18" s="361"/>
      <c r="AQ18" s="361"/>
      <c r="AR18" s="361"/>
      <c r="AS18" s="361"/>
      <c r="AT18" s="362"/>
      <c r="AU18" s="462"/>
      <c r="AV18" s="463"/>
      <c r="AW18" s="463"/>
      <c r="AX18" s="463"/>
      <c r="AY18" s="418" t="s">
        <v>162</v>
      </c>
      <c r="AZ18" s="419"/>
      <c r="BA18" s="419"/>
      <c r="BB18" s="419"/>
      <c r="BC18" s="419"/>
      <c r="BD18" s="419"/>
      <c r="BE18" s="419"/>
      <c r="BF18" s="419"/>
      <c r="BG18" s="419"/>
      <c r="BH18" s="419"/>
      <c r="BI18" s="419"/>
      <c r="BJ18" s="419"/>
      <c r="BK18" s="419"/>
      <c r="BL18" s="419"/>
      <c r="BM18" s="420"/>
      <c r="BN18" s="404">
        <v>16610949</v>
      </c>
      <c r="BO18" s="405"/>
      <c r="BP18" s="405"/>
      <c r="BQ18" s="405"/>
      <c r="BR18" s="405"/>
      <c r="BS18" s="405"/>
      <c r="BT18" s="405"/>
      <c r="BU18" s="406"/>
      <c r="BV18" s="404">
        <v>16034146</v>
      </c>
      <c r="BW18" s="405"/>
      <c r="BX18" s="405"/>
      <c r="BY18" s="405"/>
      <c r="BZ18" s="405"/>
      <c r="CA18" s="405"/>
      <c r="CB18" s="405"/>
      <c r="CC18" s="406"/>
      <c r="CD18" s="185"/>
      <c r="CE18" s="436"/>
      <c r="CF18" s="436"/>
      <c r="CG18" s="436"/>
      <c r="CH18" s="436"/>
      <c r="CI18" s="436"/>
      <c r="CJ18" s="436"/>
      <c r="CK18" s="436"/>
      <c r="CL18" s="436"/>
      <c r="CM18" s="436"/>
      <c r="CN18" s="436"/>
      <c r="CO18" s="436"/>
      <c r="CP18" s="436"/>
      <c r="CQ18" s="436"/>
      <c r="CR18" s="436"/>
      <c r="CS18" s="437"/>
      <c r="CT18" s="401"/>
      <c r="CU18" s="402"/>
      <c r="CV18" s="402"/>
      <c r="CW18" s="402"/>
      <c r="CX18" s="402"/>
      <c r="CY18" s="402"/>
      <c r="CZ18" s="402"/>
      <c r="DA18" s="403"/>
      <c r="DB18" s="401"/>
      <c r="DC18" s="402"/>
      <c r="DD18" s="402"/>
      <c r="DE18" s="402"/>
      <c r="DF18" s="402"/>
      <c r="DG18" s="402"/>
      <c r="DH18" s="402"/>
      <c r="DI18" s="403"/>
    </row>
    <row r="19" spans="1:113" ht="18.75" customHeight="1" thickBot="1">
      <c r="A19" s="172"/>
      <c r="B19" s="454" t="s">
        <v>163</v>
      </c>
      <c r="C19" s="455"/>
      <c r="D19" s="455"/>
      <c r="E19" s="456"/>
      <c r="F19" s="456"/>
      <c r="G19" s="456"/>
      <c r="H19" s="456"/>
      <c r="I19" s="456"/>
      <c r="J19" s="456"/>
      <c r="K19" s="456"/>
      <c r="L19" s="464">
        <v>489</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96"/>
      <c r="AM19" s="461"/>
      <c r="AN19" s="361"/>
      <c r="AO19" s="361"/>
      <c r="AP19" s="361"/>
      <c r="AQ19" s="361"/>
      <c r="AR19" s="361"/>
      <c r="AS19" s="361"/>
      <c r="AT19" s="362"/>
      <c r="AU19" s="462"/>
      <c r="AV19" s="463"/>
      <c r="AW19" s="463"/>
      <c r="AX19" s="463"/>
      <c r="AY19" s="418" t="s">
        <v>164</v>
      </c>
      <c r="AZ19" s="419"/>
      <c r="BA19" s="419"/>
      <c r="BB19" s="419"/>
      <c r="BC19" s="419"/>
      <c r="BD19" s="419"/>
      <c r="BE19" s="419"/>
      <c r="BF19" s="419"/>
      <c r="BG19" s="419"/>
      <c r="BH19" s="419"/>
      <c r="BI19" s="419"/>
      <c r="BJ19" s="419"/>
      <c r="BK19" s="419"/>
      <c r="BL19" s="419"/>
      <c r="BM19" s="420"/>
      <c r="BN19" s="404">
        <v>24193043</v>
      </c>
      <c r="BO19" s="405"/>
      <c r="BP19" s="405"/>
      <c r="BQ19" s="405"/>
      <c r="BR19" s="405"/>
      <c r="BS19" s="405"/>
      <c r="BT19" s="405"/>
      <c r="BU19" s="406"/>
      <c r="BV19" s="404">
        <v>26158722</v>
      </c>
      <c r="BW19" s="405"/>
      <c r="BX19" s="405"/>
      <c r="BY19" s="405"/>
      <c r="BZ19" s="405"/>
      <c r="CA19" s="405"/>
      <c r="CB19" s="405"/>
      <c r="CC19" s="406"/>
      <c r="CD19" s="185"/>
      <c r="CE19" s="436"/>
      <c r="CF19" s="436"/>
      <c r="CG19" s="436"/>
      <c r="CH19" s="436"/>
      <c r="CI19" s="436"/>
      <c r="CJ19" s="436"/>
      <c r="CK19" s="436"/>
      <c r="CL19" s="436"/>
      <c r="CM19" s="436"/>
      <c r="CN19" s="436"/>
      <c r="CO19" s="436"/>
      <c r="CP19" s="436"/>
      <c r="CQ19" s="436"/>
      <c r="CR19" s="436"/>
      <c r="CS19" s="437"/>
      <c r="CT19" s="401"/>
      <c r="CU19" s="402"/>
      <c r="CV19" s="402"/>
      <c r="CW19" s="402"/>
      <c r="CX19" s="402"/>
      <c r="CY19" s="402"/>
      <c r="CZ19" s="402"/>
      <c r="DA19" s="403"/>
      <c r="DB19" s="401"/>
      <c r="DC19" s="402"/>
      <c r="DD19" s="402"/>
      <c r="DE19" s="402"/>
      <c r="DF19" s="402"/>
      <c r="DG19" s="402"/>
      <c r="DH19" s="402"/>
      <c r="DI19" s="403"/>
    </row>
    <row r="20" spans="1:113" ht="18.75" customHeight="1" thickBot="1">
      <c r="A20" s="172"/>
      <c r="B20" s="454" t="s">
        <v>165</v>
      </c>
      <c r="C20" s="455"/>
      <c r="D20" s="455"/>
      <c r="E20" s="456"/>
      <c r="F20" s="456"/>
      <c r="G20" s="456"/>
      <c r="H20" s="456"/>
      <c r="I20" s="456"/>
      <c r="J20" s="456"/>
      <c r="K20" s="456"/>
      <c r="L20" s="464">
        <v>24299</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6"/>
      <c r="AO20" s="366"/>
      <c r="AP20" s="366"/>
      <c r="AQ20" s="366"/>
      <c r="AR20" s="366"/>
      <c r="AS20" s="366"/>
      <c r="AT20" s="367"/>
      <c r="AU20" s="470"/>
      <c r="AV20" s="471"/>
      <c r="AW20" s="471"/>
      <c r="AX20" s="472"/>
      <c r="AY20" s="418"/>
      <c r="AZ20" s="419"/>
      <c r="BA20" s="419"/>
      <c r="BB20" s="419"/>
      <c r="BC20" s="419"/>
      <c r="BD20" s="419"/>
      <c r="BE20" s="419"/>
      <c r="BF20" s="419"/>
      <c r="BG20" s="419"/>
      <c r="BH20" s="419"/>
      <c r="BI20" s="419"/>
      <c r="BJ20" s="419"/>
      <c r="BK20" s="419"/>
      <c r="BL20" s="419"/>
      <c r="BM20" s="420"/>
      <c r="BN20" s="404"/>
      <c r="BO20" s="405"/>
      <c r="BP20" s="405"/>
      <c r="BQ20" s="405"/>
      <c r="BR20" s="405"/>
      <c r="BS20" s="405"/>
      <c r="BT20" s="405"/>
      <c r="BU20" s="406"/>
      <c r="BV20" s="404"/>
      <c r="BW20" s="405"/>
      <c r="BX20" s="405"/>
      <c r="BY20" s="405"/>
      <c r="BZ20" s="405"/>
      <c r="CA20" s="405"/>
      <c r="CB20" s="405"/>
      <c r="CC20" s="406"/>
      <c r="CD20" s="185"/>
      <c r="CE20" s="436"/>
      <c r="CF20" s="436"/>
      <c r="CG20" s="436"/>
      <c r="CH20" s="436"/>
      <c r="CI20" s="436"/>
      <c r="CJ20" s="436"/>
      <c r="CK20" s="436"/>
      <c r="CL20" s="436"/>
      <c r="CM20" s="436"/>
      <c r="CN20" s="436"/>
      <c r="CO20" s="436"/>
      <c r="CP20" s="436"/>
      <c r="CQ20" s="436"/>
      <c r="CR20" s="436"/>
      <c r="CS20" s="437"/>
      <c r="CT20" s="401"/>
      <c r="CU20" s="402"/>
      <c r="CV20" s="402"/>
      <c r="CW20" s="402"/>
      <c r="CX20" s="402"/>
      <c r="CY20" s="402"/>
      <c r="CZ20" s="402"/>
      <c r="DA20" s="403"/>
      <c r="DB20" s="401"/>
      <c r="DC20" s="402"/>
      <c r="DD20" s="402"/>
      <c r="DE20" s="402"/>
      <c r="DF20" s="402"/>
      <c r="DG20" s="402"/>
      <c r="DH20" s="402"/>
      <c r="DI20" s="403"/>
    </row>
    <row r="21" spans="1:113" ht="18.75" customHeight="1" thickBot="1">
      <c r="A21" s="172"/>
      <c r="B21" s="451" t="s">
        <v>166</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7"/>
      <c r="AZ21" s="378"/>
      <c r="BA21" s="378"/>
      <c r="BB21" s="378"/>
      <c r="BC21" s="378"/>
      <c r="BD21" s="378"/>
      <c r="BE21" s="378"/>
      <c r="BF21" s="378"/>
      <c r="BG21" s="378"/>
      <c r="BH21" s="378"/>
      <c r="BI21" s="378"/>
      <c r="BJ21" s="378"/>
      <c r="BK21" s="378"/>
      <c r="BL21" s="378"/>
      <c r="BM21" s="379"/>
      <c r="BN21" s="438"/>
      <c r="BO21" s="439"/>
      <c r="BP21" s="439"/>
      <c r="BQ21" s="439"/>
      <c r="BR21" s="439"/>
      <c r="BS21" s="439"/>
      <c r="BT21" s="439"/>
      <c r="BU21" s="440"/>
      <c r="BV21" s="438"/>
      <c r="BW21" s="439"/>
      <c r="BX21" s="439"/>
      <c r="BY21" s="439"/>
      <c r="BZ21" s="439"/>
      <c r="CA21" s="439"/>
      <c r="CB21" s="439"/>
      <c r="CC21" s="440"/>
      <c r="CD21" s="185"/>
      <c r="CE21" s="436"/>
      <c r="CF21" s="436"/>
      <c r="CG21" s="436"/>
      <c r="CH21" s="436"/>
      <c r="CI21" s="436"/>
      <c r="CJ21" s="436"/>
      <c r="CK21" s="436"/>
      <c r="CL21" s="436"/>
      <c r="CM21" s="436"/>
      <c r="CN21" s="436"/>
      <c r="CO21" s="436"/>
      <c r="CP21" s="436"/>
      <c r="CQ21" s="436"/>
      <c r="CR21" s="436"/>
      <c r="CS21" s="437"/>
      <c r="CT21" s="401"/>
      <c r="CU21" s="402"/>
      <c r="CV21" s="402"/>
      <c r="CW21" s="402"/>
      <c r="CX21" s="402"/>
      <c r="CY21" s="402"/>
      <c r="CZ21" s="402"/>
      <c r="DA21" s="403"/>
      <c r="DB21" s="401"/>
      <c r="DC21" s="402"/>
      <c r="DD21" s="402"/>
      <c r="DE21" s="402"/>
      <c r="DF21" s="402"/>
      <c r="DG21" s="402"/>
      <c r="DH21" s="402"/>
      <c r="DI21" s="403"/>
    </row>
    <row r="22" spans="1:113" ht="18.75" customHeight="1">
      <c r="A22" s="172"/>
      <c r="B22" s="380" t="s">
        <v>167</v>
      </c>
      <c r="C22" s="381"/>
      <c r="D22" s="382"/>
      <c r="E22" s="389" t="s">
        <v>1</v>
      </c>
      <c r="F22" s="390"/>
      <c r="G22" s="390"/>
      <c r="H22" s="390"/>
      <c r="I22" s="390"/>
      <c r="J22" s="390"/>
      <c r="K22" s="391"/>
      <c r="L22" s="389" t="s">
        <v>168</v>
      </c>
      <c r="M22" s="390"/>
      <c r="N22" s="390"/>
      <c r="O22" s="390"/>
      <c r="P22" s="391"/>
      <c r="Q22" s="395" t="s">
        <v>169</v>
      </c>
      <c r="R22" s="396"/>
      <c r="S22" s="396"/>
      <c r="T22" s="396"/>
      <c r="U22" s="396"/>
      <c r="V22" s="397"/>
      <c r="W22" s="446" t="s">
        <v>170</v>
      </c>
      <c r="X22" s="381"/>
      <c r="Y22" s="382"/>
      <c r="Z22" s="389" t="s">
        <v>1</v>
      </c>
      <c r="AA22" s="390"/>
      <c r="AB22" s="390"/>
      <c r="AC22" s="390"/>
      <c r="AD22" s="390"/>
      <c r="AE22" s="390"/>
      <c r="AF22" s="390"/>
      <c r="AG22" s="391"/>
      <c r="AH22" s="407" t="s">
        <v>171</v>
      </c>
      <c r="AI22" s="390"/>
      <c r="AJ22" s="390"/>
      <c r="AK22" s="390"/>
      <c r="AL22" s="391"/>
      <c r="AM22" s="407" t="s">
        <v>172</v>
      </c>
      <c r="AN22" s="408"/>
      <c r="AO22" s="408"/>
      <c r="AP22" s="408"/>
      <c r="AQ22" s="408"/>
      <c r="AR22" s="409"/>
      <c r="AS22" s="395" t="s">
        <v>169</v>
      </c>
      <c r="AT22" s="396"/>
      <c r="AU22" s="396"/>
      <c r="AV22" s="396"/>
      <c r="AW22" s="396"/>
      <c r="AX22" s="413"/>
      <c r="AY22" s="430" t="s">
        <v>173</v>
      </c>
      <c r="AZ22" s="431"/>
      <c r="BA22" s="431"/>
      <c r="BB22" s="431"/>
      <c r="BC22" s="431"/>
      <c r="BD22" s="431"/>
      <c r="BE22" s="431"/>
      <c r="BF22" s="431"/>
      <c r="BG22" s="431"/>
      <c r="BH22" s="431"/>
      <c r="BI22" s="431"/>
      <c r="BJ22" s="431"/>
      <c r="BK22" s="431"/>
      <c r="BL22" s="431"/>
      <c r="BM22" s="432"/>
      <c r="BN22" s="433">
        <v>33642687</v>
      </c>
      <c r="BO22" s="434"/>
      <c r="BP22" s="434"/>
      <c r="BQ22" s="434"/>
      <c r="BR22" s="434"/>
      <c r="BS22" s="434"/>
      <c r="BT22" s="434"/>
      <c r="BU22" s="435"/>
      <c r="BV22" s="433">
        <v>34705395</v>
      </c>
      <c r="BW22" s="434"/>
      <c r="BX22" s="434"/>
      <c r="BY22" s="434"/>
      <c r="BZ22" s="434"/>
      <c r="CA22" s="434"/>
      <c r="CB22" s="434"/>
      <c r="CC22" s="435"/>
      <c r="CD22" s="185"/>
      <c r="CE22" s="436"/>
      <c r="CF22" s="436"/>
      <c r="CG22" s="436"/>
      <c r="CH22" s="436"/>
      <c r="CI22" s="436"/>
      <c r="CJ22" s="436"/>
      <c r="CK22" s="436"/>
      <c r="CL22" s="436"/>
      <c r="CM22" s="436"/>
      <c r="CN22" s="436"/>
      <c r="CO22" s="436"/>
      <c r="CP22" s="436"/>
      <c r="CQ22" s="436"/>
      <c r="CR22" s="436"/>
      <c r="CS22" s="437"/>
      <c r="CT22" s="401"/>
      <c r="CU22" s="402"/>
      <c r="CV22" s="402"/>
      <c r="CW22" s="402"/>
      <c r="CX22" s="402"/>
      <c r="CY22" s="402"/>
      <c r="CZ22" s="402"/>
      <c r="DA22" s="403"/>
      <c r="DB22" s="401"/>
      <c r="DC22" s="402"/>
      <c r="DD22" s="402"/>
      <c r="DE22" s="402"/>
      <c r="DF22" s="402"/>
      <c r="DG22" s="402"/>
      <c r="DH22" s="402"/>
      <c r="DI22" s="403"/>
    </row>
    <row r="23" spans="1:113" ht="18.75" customHeight="1">
      <c r="A23" s="172"/>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10"/>
      <c r="AN23" s="411"/>
      <c r="AO23" s="411"/>
      <c r="AP23" s="411"/>
      <c r="AQ23" s="411"/>
      <c r="AR23" s="412"/>
      <c r="AS23" s="398"/>
      <c r="AT23" s="399"/>
      <c r="AU23" s="399"/>
      <c r="AV23" s="399"/>
      <c r="AW23" s="399"/>
      <c r="AX23" s="414"/>
      <c r="AY23" s="418" t="s">
        <v>174</v>
      </c>
      <c r="AZ23" s="419"/>
      <c r="BA23" s="419"/>
      <c r="BB23" s="419"/>
      <c r="BC23" s="419"/>
      <c r="BD23" s="419"/>
      <c r="BE23" s="419"/>
      <c r="BF23" s="419"/>
      <c r="BG23" s="419"/>
      <c r="BH23" s="419"/>
      <c r="BI23" s="419"/>
      <c r="BJ23" s="419"/>
      <c r="BK23" s="419"/>
      <c r="BL23" s="419"/>
      <c r="BM23" s="420"/>
      <c r="BN23" s="404">
        <v>25219862</v>
      </c>
      <c r="BO23" s="405"/>
      <c r="BP23" s="405"/>
      <c r="BQ23" s="405"/>
      <c r="BR23" s="405"/>
      <c r="BS23" s="405"/>
      <c r="BT23" s="405"/>
      <c r="BU23" s="406"/>
      <c r="BV23" s="404">
        <v>26407468</v>
      </c>
      <c r="BW23" s="405"/>
      <c r="BX23" s="405"/>
      <c r="BY23" s="405"/>
      <c r="BZ23" s="405"/>
      <c r="CA23" s="405"/>
      <c r="CB23" s="405"/>
      <c r="CC23" s="406"/>
      <c r="CD23" s="185"/>
      <c r="CE23" s="436"/>
      <c r="CF23" s="436"/>
      <c r="CG23" s="436"/>
      <c r="CH23" s="436"/>
      <c r="CI23" s="436"/>
      <c r="CJ23" s="436"/>
      <c r="CK23" s="436"/>
      <c r="CL23" s="436"/>
      <c r="CM23" s="436"/>
      <c r="CN23" s="436"/>
      <c r="CO23" s="436"/>
      <c r="CP23" s="436"/>
      <c r="CQ23" s="436"/>
      <c r="CR23" s="436"/>
      <c r="CS23" s="437"/>
      <c r="CT23" s="401"/>
      <c r="CU23" s="402"/>
      <c r="CV23" s="402"/>
      <c r="CW23" s="402"/>
      <c r="CX23" s="402"/>
      <c r="CY23" s="402"/>
      <c r="CZ23" s="402"/>
      <c r="DA23" s="403"/>
      <c r="DB23" s="401"/>
      <c r="DC23" s="402"/>
      <c r="DD23" s="402"/>
      <c r="DE23" s="402"/>
      <c r="DF23" s="402"/>
      <c r="DG23" s="402"/>
      <c r="DH23" s="402"/>
      <c r="DI23" s="403"/>
    </row>
    <row r="24" spans="1:113" ht="18.75" customHeight="1" thickBot="1">
      <c r="A24" s="172"/>
      <c r="B24" s="383"/>
      <c r="C24" s="384"/>
      <c r="D24" s="385"/>
      <c r="E24" s="360" t="s">
        <v>175</v>
      </c>
      <c r="F24" s="361"/>
      <c r="G24" s="361"/>
      <c r="H24" s="361"/>
      <c r="I24" s="361"/>
      <c r="J24" s="361"/>
      <c r="K24" s="362"/>
      <c r="L24" s="357">
        <v>1</v>
      </c>
      <c r="M24" s="358"/>
      <c r="N24" s="358"/>
      <c r="O24" s="358"/>
      <c r="P24" s="359"/>
      <c r="Q24" s="357">
        <v>7740</v>
      </c>
      <c r="R24" s="358"/>
      <c r="S24" s="358"/>
      <c r="T24" s="358"/>
      <c r="U24" s="358"/>
      <c r="V24" s="359"/>
      <c r="W24" s="447"/>
      <c r="X24" s="384"/>
      <c r="Y24" s="385"/>
      <c r="Z24" s="360" t="s">
        <v>176</v>
      </c>
      <c r="AA24" s="361"/>
      <c r="AB24" s="361"/>
      <c r="AC24" s="361"/>
      <c r="AD24" s="361"/>
      <c r="AE24" s="361"/>
      <c r="AF24" s="361"/>
      <c r="AG24" s="362"/>
      <c r="AH24" s="357">
        <v>586</v>
      </c>
      <c r="AI24" s="358"/>
      <c r="AJ24" s="358"/>
      <c r="AK24" s="358"/>
      <c r="AL24" s="359"/>
      <c r="AM24" s="357">
        <v>1763274</v>
      </c>
      <c r="AN24" s="358"/>
      <c r="AO24" s="358"/>
      <c r="AP24" s="358"/>
      <c r="AQ24" s="358"/>
      <c r="AR24" s="359"/>
      <c r="AS24" s="357">
        <v>3009</v>
      </c>
      <c r="AT24" s="358"/>
      <c r="AU24" s="358"/>
      <c r="AV24" s="358"/>
      <c r="AW24" s="358"/>
      <c r="AX24" s="417"/>
      <c r="AY24" s="377" t="s">
        <v>177</v>
      </c>
      <c r="AZ24" s="378"/>
      <c r="BA24" s="378"/>
      <c r="BB24" s="378"/>
      <c r="BC24" s="378"/>
      <c r="BD24" s="378"/>
      <c r="BE24" s="378"/>
      <c r="BF24" s="378"/>
      <c r="BG24" s="378"/>
      <c r="BH24" s="378"/>
      <c r="BI24" s="378"/>
      <c r="BJ24" s="378"/>
      <c r="BK24" s="378"/>
      <c r="BL24" s="378"/>
      <c r="BM24" s="379"/>
      <c r="BN24" s="404">
        <v>23332608</v>
      </c>
      <c r="BO24" s="405"/>
      <c r="BP24" s="405"/>
      <c r="BQ24" s="405"/>
      <c r="BR24" s="405"/>
      <c r="BS24" s="405"/>
      <c r="BT24" s="405"/>
      <c r="BU24" s="406"/>
      <c r="BV24" s="404">
        <v>23595900</v>
      </c>
      <c r="BW24" s="405"/>
      <c r="BX24" s="405"/>
      <c r="BY24" s="405"/>
      <c r="BZ24" s="405"/>
      <c r="CA24" s="405"/>
      <c r="CB24" s="405"/>
      <c r="CC24" s="406"/>
      <c r="CD24" s="185"/>
      <c r="CE24" s="436"/>
      <c r="CF24" s="436"/>
      <c r="CG24" s="436"/>
      <c r="CH24" s="436"/>
      <c r="CI24" s="436"/>
      <c r="CJ24" s="436"/>
      <c r="CK24" s="436"/>
      <c r="CL24" s="436"/>
      <c r="CM24" s="436"/>
      <c r="CN24" s="436"/>
      <c r="CO24" s="436"/>
      <c r="CP24" s="436"/>
      <c r="CQ24" s="436"/>
      <c r="CR24" s="436"/>
      <c r="CS24" s="437"/>
      <c r="CT24" s="401"/>
      <c r="CU24" s="402"/>
      <c r="CV24" s="402"/>
      <c r="CW24" s="402"/>
      <c r="CX24" s="402"/>
      <c r="CY24" s="402"/>
      <c r="CZ24" s="402"/>
      <c r="DA24" s="403"/>
      <c r="DB24" s="401"/>
      <c r="DC24" s="402"/>
      <c r="DD24" s="402"/>
      <c r="DE24" s="402"/>
      <c r="DF24" s="402"/>
      <c r="DG24" s="402"/>
      <c r="DH24" s="402"/>
      <c r="DI24" s="403"/>
    </row>
    <row r="25" spans="1:113" ht="18.75" customHeight="1">
      <c r="A25" s="172"/>
      <c r="B25" s="383"/>
      <c r="C25" s="384"/>
      <c r="D25" s="385"/>
      <c r="E25" s="360" t="s">
        <v>178</v>
      </c>
      <c r="F25" s="361"/>
      <c r="G25" s="361"/>
      <c r="H25" s="361"/>
      <c r="I25" s="361"/>
      <c r="J25" s="361"/>
      <c r="K25" s="362"/>
      <c r="L25" s="357">
        <v>1</v>
      </c>
      <c r="M25" s="358"/>
      <c r="N25" s="358"/>
      <c r="O25" s="358"/>
      <c r="P25" s="359"/>
      <c r="Q25" s="357">
        <v>6400</v>
      </c>
      <c r="R25" s="358"/>
      <c r="S25" s="358"/>
      <c r="T25" s="358"/>
      <c r="U25" s="358"/>
      <c r="V25" s="359"/>
      <c r="W25" s="447"/>
      <c r="X25" s="384"/>
      <c r="Y25" s="385"/>
      <c r="Z25" s="360" t="s">
        <v>179</v>
      </c>
      <c r="AA25" s="361"/>
      <c r="AB25" s="361"/>
      <c r="AC25" s="361"/>
      <c r="AD25" s="361"/>
      <c r="AE25" s="361"/>
      <c r="AF25" s="361"/>
      <c r="AG25" s="362"/>
      <c r="AH25" s="357">
        <v>118</v>
      </c>
      <c r="AI25" s="358"/>
      <c r="AJ25" s="358"/>
      <c r="AK25" s="358"/>
      <c r="AL25" s="359"/>
      <c r="AM25" s="357">
        <v>352348</v>
      </c>
      <c r="AN25" s="358"/>
      <c r="AO25" s="358"/>
      <c r="AP25" s="358"/>
      <c r="AQ25" s="358"/>
      <c r="AR25" s="359"/>
      <c r="AS25" s="357">
        <v>2986</v>
      </c>
      <c r="AT25" s="358"/>
      <c r="AU25" s="358"/>
      <c r="AV25" s="358"/>
      <c r="AW25" s="358"/>
      <c r="AX25" s="417"/>
      <c r="AY25" s="430" t="s">
        <v>180</v>
      </c>
      <c r="AZ25" s="431"/>
      <c r="BA25" s="431"/>
      <c r="BB25" s="431"/>
      <c r="BC25" s="431"/>
      <c r="BD25" s="431"/>
      <c r="BE25" s="431"/>
      <c r="BF25" s="431"/>
      <c r="BG25" s="431"/>
      <c r="BH25" s="431"/>
      <c r="BI25" s="431"/>
      <c r="BJ25" s="431"/>
      <c r="BK25" s="431"/>
      <c r="BL25" s="431"/>
      <c r="BM25" s="432"/>
      <c r="BN25" s="433">
        <v>2782919</v>
      </c>
      <c r="BO25" s="434"/>
      <c r="BP25" s="434"/>
      <c r="BQ25" s="434"/>
      <c r="BR25" s="434"/>
      <c r="BS25" s="434"/>
      <c r="BT25" s="434"/>
      <c r="BU25" s="435"/>
      <c r="BV25" s="433">
        <v>2379463</v>
      </c>
      <c r="BW25" s="434"/>
      <c r="BX25" s="434"/>
      <c r="BY25" s="434"/>
      <c r="BZ25" s="434"/>
      <c r="CA25" s="434"/>
      <c r="CB25" s="434"/>
      <c r="CC25" s="435"/>
      <c r="CD25" s="185"/>
      <c r="CE25" s="436"/>
      <c r="CF25" s="436"/>
      <c r="CG25" s="436"/>
      <c r="CH25" s="436"/>
      <c r="CI25" s="436"/>
      <c r="CJ25" s="436"/>
      <c r="CK25" s="436"/>
      <c r="CL25" s="436"/>
      <c r="CM25" s="436"/>
      <c r="CN25" s="436"/>
      <c r="CO25" s="436"/>
      <c r="CP25" s="436"/>
      <c r="CQ25" s="436"/>
      <c r="CR25" s="436"/>
      <c r="CS25" s="437"/>
      <c r="CT25" s="401"/>
      <c r="CU25" s="402"/>
      <c r="CV25" s="402"/>
      <c r="CW25" s="402"/>
      <c r="CX25" s="402"/>
      <c r="CY25" s="402"/>
      <c r="CZ25" s="402"/>
      <c r="DA25" s="403"/>
      <c r="DB25" s="401"/>
      <c r="DC25" s="402"/>
      <c r="DD25" s="402"/>
      <c r="DE25" s="402"/>
      <c r="DF25" s="402"/>
      <c r="DG25" s="402"/>
      <c r="DH25" s="402"/>
      <c r="DI25" s="403"/>
    </row>
    <row r="26" spans="1:113" ht="18.75" customHeight="1">
      <c r="A26" s="172"/>
      <c r="B26" s="383"/>
      <c r="C26" s="384"/>
      <c r="D26" s="385"/>
      <c r="E26" s="360" t="s">
        <v>181</v>
      </c>
      <c r="F26" s="361"/>
      <c r="G26" s="361"/>
      <c r="H26" s="361"/>
      <c r="I26" s="361"/>
      <c r="J26" s="361"/>
      <c r="K26" s="362"/>
      <c r="L26" s="357">
        <v>1</v>
      </c>
      <c r="M26" s="358"/>
      <c r="N26" s="358"/>
      <c r="O26" s="358"/>
      <c r="P26" s="359"/>
      <c r="Q26" s="357">
        <v>6000</v>
      </c>
      <c r="R26" s="358"/>
      <c r="S26" s="358"/>
      <c r="T26" s="358"/>
      <c r="U26" s="358"/>
      <c r="V26" s="359"/>
      <c r="W26" s="447"/>
      <c r="X26" s="384"/>
      <c r="Y26" s="385"/>
      <c r="Z26" s="360" t="s">
        <v>182</v>
      </c>
      <c r="AA26" s="415"/>
      <c r="AB26" s="415"/>
      <c r="AC26" s="415"/>
      <c r="AD26" s="415"/>
      <c r="AE26" s="415"/>
      <c r="AF26" s="415"/>
      <c r="AG26" s="416"/>
      <c r="AH26" s="357">
        <v>14</v>
      </c>
      <c r="AI26" s="358"/>
      <c r="AJ26" s="358"/>
      <c r="AK26" s="358"/>
      <c r="AL26" s="359"/>
      <c r="AM26" s="357">
        <v>40908</v>
      </c>
      <c r="AN26" s="358"/>
      <c r="AO26" s="358"/>
      <c r="AP26" s="358"/>
      <c r="AQ26" s="358"/>
      <c r="AR26" s="359"/>
      <c r="AS26" s="357">
        <v>2922</v>
      </c>
      <c r="AT26" s="358"/>
      <c r="AU26" s="358"/>
      <c r="AV26" s="358"/>
      <c r="AW26" s="358"/>
      <c r="AX26" s="417"/>
      <c r="AY26" s="444" t="s">
        <v>183</v>
      </c>
      <c r="AZ26" s="364"/>
      <c r="BA26" s="364"/>
      <c r="BB26" s="364"/>
      <c r="BC26" s="364"/>
      <c r="BD26" s="364"/>
      <c r="BE26" s="364"/>
      <c r="BF26" s="364"/>
      <c r="BG26" s="364"/>
      <c r="BH26" s="364"/>
      <c r="BI26" s="364"/>
      <c r="BJ26" s="364"/>
      <c r="BK26" s="364"/>
      <c r="BL26" s="364"/>
      <c r="BM26" s="445"/>
      <c r="BN26" s="404" t="s">
        <v>140</v>
      </c>
      <c r="BO26" s="405"/>
      <c r="BP26" s="405"/>
      <c r="BQ26" s="405"/>
      <c r="BR26" s="405"/>
      <c r="BS26" s="405"/>
      <c r="BT26" s="405"/>
      <c r="BU26" s="406"/>
      <c r="BV26" s="404" t="s">
        <v>184</v>
      </c>
      <c r="BW26" s="405"/>
      <c r="BX26" s="405"/>
      <c r="BY26" s="405"/>
      <c r="BZ26" s="405"/>
      <c r="CA26" s="405"/>
      <c r="CB26" s="405"/>
      <c r="CC26" s="406"/>
      <c r="CD26" s="185"/>
      <c r="CE26" s="436"/>
      <c r="CF26" s="436"/>
      <c r="CG26" s="436"/>
      <c r="CH26" s="436"/>
      <c r="CI26" s="436"/>
      <c r="CJ26" s="436"/>
      <c r="CK26" s="436"/>
      <c r="CL26" s="436"/>
      <c r="CM26" s="436"/>
      <c r="CN26" s="436"/>
      <c r="CO26" s="436"/>
      <c r="CP26" s="436"/>
      <c r="CQ26" s="436"/>
      <c r="CR26" s="436"/>
      <c r="CS26" s="437"/>
      <c r="CT26" s="401"/>
      <c r="CU26" s="402"/>
      <c r="CV26" s="402"/>
      <c r="CW26" s="402"/>
      <c r="CX26" s="402"/>
      <c r="CY26" s="402"/>
      <c r="CZ26" s="402"/>
      <c r="DA26" s="403"/>
      <c r="DB26" s="401"/>
      <c r="DC26" s="402"/>
      <c r="DD26" s="402"/>
      <c r="DE26" s="402"/>
      <c r="DF26" s="402"/>
      <c r="DG26" s="402"/>
      <c r="DH26" s="402"/>
      <c r="DI26" s="403"/>
    </row>
    <row r="27" spans="1:113" ht="18.75" customHeight="1" thickBot="1">
      <c r="A27" s="172"/>
      <c r="B27" s="383"/>
      <c r="C27" s="384"/>
      <c r="D27" s="385"/>
      <c r="E27" s="360" t="s">
        <v>185</v>
      </c>
      <c r="F27" s="361"/>
      <c r="G27" s="361"/>
      <c r="H27" s="361"/>
      <c r="I27" s="361"/>
      <c r="J27" s="361"/>
      <c r="K27" s="362"/>
      <c r="L27" s="357">
        <v>1</v>
      </c>
      <c r="M27" s="358"/>
      <c r="N27" s="358"/>
      <c r="O27" s="358"/>
      <c r="P27" s="359"/>
      <c r="Q27" s="357">
        <v>3950</v>
      </c>
      <c r="R27" s="358"/>
      <c r="S27" s="358"/>
      <c r="T27" s="358"/>
      <c r="U27" s="358"/>
      <c r="V27" s="359"/>
      <c r="W27" s="447"/>
      <c r="X27" s="384"/>
      <c r="Y27" s="385"/>
      <c r="Z27" s="360" t="s">
        <v>186</v>
      </c>
      <c r="AA27" s="361"/>
      <c r="AB27" s="361"/>
      <c r="AC27" s="361"/>
      <c r="AD27" s="361"/>
      <c r="AE27" s="361"/>
      <c r="AF27" s="361"/>
      <c r="AG27" s="362"/>
      <c r="AH27" s="357">
        <v>6</v>
      </c>
      <c r="AI27" s="358"/>
      <c r="AJ27" s="358"/>
      <c r="AK27" s="358"/>
      <c r="AL27" s="359"/>
      <c r="AM27" s="357">
        <v>23046</v>
      </c>
      <c r="AN27" s="358"/>
      <c r="AO27" s="358"/>
      <c r="AP27" s="358"/>
      <c r="AQ27" s="358"/>
      <c r="AR27" s="359"/>
      <c r="AS27" s="357">
        <v>3841</v>
      </c>
      <c r="AT27" s="358"/>
      <c r="AU27" s="358"/>
      <c r="AV27" s="358"/>
      <c r="AW27" s="358"/>
      <c r="AX27" s="417"/>
      <c r="AY27" s="441" t="s">
        <v>187</v>
      </c>
      <c r="AZ27" s="442"/>
      <c r="BA27" s="442"/>
      <c r="BB27" s="442"/>
      <c r="BC27" s="442"/>
      <c r="BD27" s="442"/>
      <c r="BE27" s="442"/>
      <c r="BF27" s="442"/>
      <c r="BG27" s="442"/>
      <c r="BH27" s="442"/>
      <c r="BI27" s="442"/>
      <c r="BJ27" s="442"/>
      <c r="BK27" s="442"/>
      <c r="BL27" s="442"/>
      <c r="BM27" s="443"/>
      <c r="BN27" s="438" t="s">
        <v>188</v>
      </c>
      <c r="BO27" s="439"/>
      <c r="BP27" s="439"/>
      <c r="BQ27" s="439"/>
      <c r="BR27" s="439"/>
      <c r="BS27" s="439"/>
      <c r="BT27" s="439"/>
      <c r="BU27" s="440"/>
      <c r="BV27" s="438" t="s">
        <v>189</v>
      </c>
      <c r="BW27" s="439"/>
      <c r="BX27" s="439"/>
      <c r="BY27" s="439"/>
      <c r="BZ27" s="439"/>
      <c r="CA27" s="439"/>
      <c r="CB27" s="439"/>
      <c r="CC27" s="440"/>
      <c r="CD27" s="187"/>
      <c r="CE27" s="436"/>
      <c r="CF27" s="436"/>
      <c r="CG27" s="436"/>
      <c r="CH27" s="436"/>
      <c r="CI27" s="436"/>
      <c r="CJ27" s="436"/>
      <c r="CK27" s="436"/>
      <c r="CL27" s="436"/>
      <c r="CM27" s="436"/>
      <c r="CN27" s="436"/>
      <c r="CO27" s="436"/>
      <c r="CP27" s="436"/>
      <c r="CQ27" s="436"/>
      <c r="CR27" s="436"/>
      <c r="CS27" s="437"/>
      <c r="CT27" s="401"/>
      <c r="CU27" s="402"/>
      <c r="CV27" s="402"/>
      <c r="CW27" s="402"/>
      <c r="CX27" s="402"/>
      <c r="CY27" s="402"/>
      <c r="CZ27" s="402"/>
      <c r="DA27" s="403"/>
      <c r="DB27" s="401"/>
      <c r="DC27" s="402"/>
      <c r="DD27" s="402"/>
      <c r="DE27" s="402"/>
      <c r="DF27" s="402"/>
      <c r="DG27" s="402"/>
      <c r="DH27" s="402"/>
      <c r="DI27" s="403"/>
    </row>
    <row r="28" spans="1:113" ht="18.75" customHeight="1">
      <c r="A28" s="172"/>
      <c r="B28" s="383"/>
      <c r="C28" s="384"/>
      <c r="D28" s="385"/>
      <c r="E28" s="360" t="s">
        <v>190</v>
      </c>
      <c r="F28" s="361"/>
      <c r="G28" s="361"/>
      <c r="H28" s="361"/>
      <c r="I28" s="361"/>
      <c r="J28" s="361"/>
      <c r="K28" s="362"/>
      <c r="L28" s="357">
        <v>1</v>
      </c>
      <c r="M28" s="358"/>
      <c r="N28" s="358"/>
      <c r="O28" s="358"/>
      <c r="P28" s="359"/>
      <c r="Q28" s="357">
        <v>3650</v>
      </c>
      <c r="R28" s="358"/>
      <c r="S28" s="358"/>
      <c r="T28" s="358"/>
      <c r="U28" s="358"/>
      <c r="V28" s="359"/>
      <c r="W28" s="447"/>
      <c r="X28" s="384"/>
      <c r="Y28" s="385"/>
      <c r="Z28" s="360" t="s">
        <v>191</v>
      </c>
      <c r="AA28" s="361"/>
      <c r="AB28" s="361"/>
      <c r="AC28" s="361"/>
      <c r="AD28" s="361"/>
      <c r="AE28" s="361"/>
      <c r="AF28" s="361"/>
      <c r="AG28" s="362"/>
      <c r="AH28" s="357" t="s">
        <v>184</v>
      </c>
      <c r="AI28" s="358"/>
      <c r="AJ28" s="358"/>
      <c r="AK28" s="358"/>
      <c r="AL28" s="359"/>
      <c r="AM28" s="357" t="s">
        <v>189</v>
      </c>
      <c r="AN28" s="358"/>
      <c r="AO28" s="358"/>
      <c r="AP28" s="358"/>
      <c r="AQ28" s="358"/>
      <c r="AR28" s="359"/>
      <c r="AS28" s="357" t="s">
        <v>189</v>
      </c>
      <c r="AT28" s="358"/>
      <c r="AU28" s="358"/>
      <c r="AV28" s="358"/>
      <c r="AW28" s="358"/>
      <c r="AX28" s="417"/>
      <c r="AY28" s="421" t="s">
        <v>192</v>
      </c>
      <c r="AZ28" s="422"/>
      <c r="BA28" s="422"/>
      <c r="BB28" s="423"/>
      <c r="BC28" s="430" t="s">
        <v>48</v>
      </c>
      <c r="BD28" s="431"/>
      <c r="BE28" s="431"/>
      <c r="BF28" s="431"/>
      <c r="BG28" s="431"/>
      <c r="BH28" s="431"/>
      <c r="BI28" s="431"/>
      <c r="BJ28" s="431"/>
      <c r="BK28" s="431"/>
      <c r="BL28" s="431"/>
      <c r="BM28" s="432"/>
      <c r="BN28" s="433">
        <v>9201574</v>
      </c>
      <c r="BO28" s="434"/>
      <c r="BP28" s="434"/>
      <c r="BQ28" s="434"/>
      <c r="BR28" s="434"/>
      <c r="BS28" s="434"/>
      <c r="BT28" s="434"/>
      <c r="BU28" s="435"/>
      <c r="BV28" s="433">
        <v>9624211</v>
      </c>
      <c r="BW28" s="434"/>
      <c r="BX28" s="434"/>
      <c r="BY28" s="434"/>
      <c r="BZ28" s="434"/>
      <c r="CA28" s="434"/>
      <c r="CB28" s="434"/>
      <c r="CC28" s="435"/>
      <c r="CD28" s="185"/>
      <c r="CE28" s="436"/>
      <c r="CF28" s="436"/>
      <c r="CG28" s="436"/>
      <c r="CH28" s="436"/>
      <c r="CI28" s="436"/>
      <c r="CJ28" s="436"/>
      <c r="CK28" s="436"/>
      <c r="CL28" s="436"/>
      <c r="CM28" s="436"/>
      <c r="CN28" s="436"/>
      <c r="CO28" s="436"/>
      <c r="CP28" s="436"/>
      <c r="CQ28" s="436"/>
      <c r="CR28" s="436"/>
      <c r="CS28" s="437"/>
      <c r="CT28" s="401"/>
      <c r="CU28" s="402"/>
      <c r="CV28" s="402"/>
      <c r="CW28" s="402"/>
      <c r="CX28" s="402"/>
      <c r="CY28" s="402"/>
      <c r="CZ28" s="402"/>
      <c r="DA28" s="403"/>
      <c r="DB28" s="401"/>
      <c r="DC28" s="402"/>
      <c r="DD28" s="402"/>
      <c r="DE28" s="402"/>
      <c r="DF28" s="402"/>
      <c r="DG28" s="402"/>
      <c r="DH28" s="402"/>
      <c r="DI28" s="403"/>
    </row>
    <row r="29" spans="1:113" ht="18.75" customHeight="1">
      <c r="A29" s="172"/>
      <c r="B29" s="383"/>
      <c r="C29" s="384"/>
      <c r="D29" s="385"/>
      <c r="E29" s="360" t="s">
        <v>193</v>
      </c>
      <c r="F29" s="361"/>
      <c r="G29" s="361"/>
      <c r="H29" s="361"/>
      <c r="I29" s="361"/>
      <c r="J29" s="361"/>
      <c r="K29" s="362"/>
      <c r="L29" s="357">
        <v>18</v>
      </c>
      <c r="M29" s="358"/>
      <c r="N29" s="358"/>
      <c r="O29" s="358"/>
      <c r="P29" s="359"/>
      <c r="Q29" s="357">
        <v>3400</v>
      </c>
      <c r="R29" s="358"/>
      <c r="S29" s="358"/>
      <c r="T29" s="358"/>
      <c r="U29" s="358"/>
      <c r="V29" s="359"/>
      <c r="W29" s="448"/>
      <c r="X29" s="449"/>
      <c r="Y29" s="450"/>
      <c r="Z29" s="360" t="s">
        <v>194</v>
      </c>
      <c r="AA29" s="361"/>
      <c r="AB29" s="361"/>
      <c r="AC29" s="361"/>
      <c r="AD29" s="361"/>
      <c r="AE29" s="361"/>
      <c r="AF29" s="361"/>
      <c r="AG29" s="362"/>
      <c r="AH29" s="357">
        <v>592</v>
      </c>
      <c r="AI29" s="358"/>
      <c r="AJ29" s="358"/>
      <c r="AK29" s="358"/>
      <c r="AL29" s="359"/>
      <c r="AM29" s="357">
        <v>1786320</v>
      </c>
      <c r="AN29" s="358"/>
      <c r="AO29" s="358"/>
      <c r="AP29" s="358"/>
      <c r="AQ29" s="358"/>
      <c r="AR29" s="359"/>
      <c r="AS29" s="357">
        <v>3017</v>
      </c>
      <c r="AT29" s="358"/>
      <c r="AU29" s="358"/>
      <c r="AV29" s="358"/>
      <c r="AW29" s="358"/>
      <c r="AX29" s="417"/>
      <c r="AY29" s="424"/>
      <c r="AZ29" s="425"/>
      <c r="BA29" s="425"/>
      <c r="BB29" s="426"/>
      <c r="BC29" s="418" t="s">
        <v>195</v>
      </c>
      <c r="BD29" s="419"/>
      <c r="BE29" s="419"/>
      <c r="BF29" s="419"/>
      <c r="BG29" s="419"/>
      <c r="BH29" s="419"/>
      <c r="BI29" s="419"/>
      <c r="BJ29" s="419"/>
      <c r="BK29" s="419"/>
      <c r="BL29" s="419"/>
      <c r="BM29" s="420"/>
      <c r="BN29" s="404">
        <v>1576941</v>
      </c>
      <c r="BO29" s="405"/>
      <c r="BP29" s="405"/>
      <c r="BQ29" s="405"/>
      <c r="BR29" s="405"/>
      <c r="BS29" s="405"/>
      <c r="BT29" s="405"/>
      <c r="BU29" s="406"/>
      <c r="BV29" s="404">
        <v>576168</v>
      </c>
      <c r="BW29" s="405"/>
      <c r="BX29" s="405"/>
      <c r="BY29" s="405"/>
      <c r="BZ29" s="405"/>
      <c r="CA29" s="405"/>
      <c r="CB29" s="405"/>
      <c r="CC29" s="406"/>
      <c r="CD29" s="187"/>
      <c r="CE29" s="436"/>
      <c r="CF29" s="436"/>
      <c r="CG29" s="436"/>
      <c r="CH29" s="436"/>
      <c r="CI29" s="436"/>
      <c r="CJ29" s="436"/>
      <c r="CK29" s="436"/>
      <c r="CL29" s="436"/>
      <c r="CM29" s="436"/>
      <c r="CN29" s="436"/>
      <c r="CO29" s="436"/>
      <c r="CP29" s="436"/>
      <c r="CQ29" s="436"/>
      <c r="CR29" s="436"/>
      <c r="CS29" s="437"/>
      <c r="CT29" s="401"/>
      <c r="CU29" s="402"/>
      <c r="CV29" s="402"/>
      <c r="CW29" s="402"/>
      <c r="CX29" s="402"/>
      <c r="CY29" s="402"/>
      <c r="CZ29" s="402"/>
      <c r="DA29" s="403"/>
      <c r="DB29" s="401"/>
      <c r="DC29" s="402"/>
      <c r="DD29" s="402"/>
      <c r="DE29" s="402"/>
      <c r="DF29" s="402"/>
      <c r="DG29" s="402"/>
      <c r="DH29" s="402"/>
      <c r="DI29" s="403"/>
    </row>
    <row r="30" spans="1:113" ht="18.75" customHeight="1" thickBot="1">
      <c r="A30" s="172"/>
      <c r="B30" s="386"/>
      <c r="C30" s="387"/>
      <c r="D30" s="388"/>
      <c r="E30" s="365"/>
      <c r="F30" s="366"/>
      <c r="G30" s="366"/>
      <c r="H30" s="366"/>
      <c r="I30" s="366"/>
      <c r="J30" s="366"/>
      <c r="K30" s="367"/>
      <c r="L30" s="368"/>
      <c r="M30" s="369"/>
      <c r="N30" s="369"/>
      <c r="O30" s="369"/>
      <c r="P30" s="370"/>
      <c r="Q30" s="368"/>
      <c r="R30" s="369"/>
      <c r="S30" s="369"/>
      <c r="T30" s="369"/>
      <c r="U30" s="369"/>
      <c r="V30" s="370"/>
      <c r="W30" s="371" t="s">
        <v>196</v>
      </c>
      <c r="X30" s="372"/>
      <c r="Y30" s="372"/>
      <c r="Z30" s="372"/>
      <c r="AA30" s="372"/>
      <c r="AB30" s="372"/>
      <c r="AC30" s="372"/>
      <c r="AD30" s="372"/>
      <c r="AE30" s="372"/>
      <c r="AF30" s="372"/>
      <c r="AG30" s="373"/>
      <c r="AH30" s="374">
        <v>98.7</v>
      </c>
      <c r="AI30" s="375"/>
      <c r="AJ30" s="375"/>
      <c r="AK30" s="375"/>
      <c r="AL30" s="375"/>
      <c r="AM30" s="375"/>
      <c r="AN30" s="375"/>
      <c r="AO30" s="375"/>
      <c r="AP30" s="375"/>
      <c r="AQ30" s="375"/>
      <c r="AR30" s="375"/>
      <c r="AS30" s="375"/>
      <c r="AT30" s="375"/>
      <c r="AU30" s="375"/>
      <c r="AV30" s="375"/>
      <c r="AW30" s="375"/>
      <c r="AX30" s="376"/>
      <c r="AY30" s="427"/>
      <c r="AZ30" s="428"/>
      <c r="BA30" s="428"/>
      <c r="BB30" s="429"/>
      <c r="BC30" s="377" t="s">
        <v>50</v>
      </c>
      <c r="BD30" s="378"/>
      <c r="BE30" s="378"/>
      <c r="BF30" s="378"/>
      <c r="BG30" s="378"/>
      <c r="BH30" s="378"/>
      <c r="BI30" s="378"/>
      <c r="BJ30" s="378"/>
      <c r="BK30" s="378"/>
      <c r="BL30" s="378"/>
      <c r="BM30" s="379"/>
      <c r="BN30" s="438">
        <v>5141212</v>
      </c>
      <c r="BO30" s="439"/>
      <c r="BP30" s="439"/>
      <c r="BQ30" s="439"/>
      <c r="BR30" s="439"/>
      <c r="BS30" s="439"/>
      <c r="BT30" s="439"/>
      <c r="BU30" s="440"/>
      <c r="BV30" s="438">
        <v>5789715</v>
      </c>
      <c r="BW30" s="439"/>
      <c r="BX30" s="439"/>
      <c r="BY30" s="439"/>
      <c r="BZ30" s="439"/>
      <c r="CA30" s="439"/>
      <c r="CB30" s="439"/>
      <c r="CC30" s="440"/>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363" t="s">
        <v>197</v>
      </c>
      <c r="D32" s="363"/>
      <c r="E32" s="363"/>
      <c r="F32" s="363"/>
      <c r="G32" s="363"/>
      <c r="H32" s="363"/>
      <c r="I32" s="363"/>
      <c r="J32" s="363"/>
      <c r="K32" s="363"/>
      <c r="L32" s="363"/>
      <c r="M32" s="363"/>
      <c r="N32" s="363"/>
      <c r="O32" s="363"/>
      <c r="P32" s="363"/>
      <c r="Q32" s="363"/>
      <c r="R32" s="363"/>
      <c r="S32" s="363"/>
      <c r="U32" s="364" t="s">
        <v>198</v>
      </c>
      <c r="V32" s="364"/>
      <c r="W32" s="364"/>
      <c r="X32" s="364"/>
      <c r="Y32" s="364"/>
      <c r="Z32" s="364"/>
      <c r="AA32" s="364"/>
      <c r="AB32" s="364"/>
      <c r="AC32" s="364"/>
      <c r="AD32" s="364"/>
      <c r="AE32" s="364"/>
      <c r="AF32" s="364"/>
      <c r="AG32" s="364"/>
      <c r="AH32" s="364"/>
      <c r="AI32" s="364"/>
      <c r="AJ32" s="364"/>
      <c r="AK32" s="364"/>
      <c r="AM32" s="364" t="s">
        <v>199</v>
      </c>
      <c r="AN32" s="364"/>
      <c r="AO32" s="364"/>
      <c r="AP32" s="364"/>
      <c r="AQ32" s="364"/>
      <c r="AR32" s="364"/>
      <c r="AS32" s="364"/>
      <c r="AT32" s="364"/>
      <c r="AU32" s="364"/>
      <c r="AV32" s="364"/>
      <c r="AW32" s="364"/>
      <c r="AX32" s="364"/>
      <c r="AY32" s="364"/>
      <c r="AZ32" s="364"/>
      <c r="BA32" s="364"/>
      <c r="BB32" s="364"/>
      <c r="BC32" s="364"/>
      <c r="BE32" s="364" t="s">
        <v>200</v>
      </c>
      <c r="BF32" s="364"/>
      <c r="BG32" s="364"/>
      <c r="BH32" s="364"/>
      <c r="BI32" s="364"/>
      <c r="BJ32" s="364"/>
      <c r="BK32" s="364"/>
      <c r="BL32" s="364"/>
      <c r="BM32" s="364"/>
      <c r="BN32" s="364"/>
      <c r="BO32" s="364"/>
      <c r="BP32" s="364"/>
      <c r="BQ32" s="364"/>
      <c r="BR32" s="364"/>
      <c r="BS32" s="364"/>
      <c r="BT32" s="364"/>
      <c r="BU32" s="364"/>
      <c r="BW32" s="364" t="s">
        <v>201</v>
      </c>
      <c r="BX32" s="364"/>
      <c r="BY32" s="364"/>
      <c r="BZ32" s="364"/>
      <c r="CA32" s="364"/>
      <c r="CB32" s="364"/>
      <c r="CC32" s="364"/>
      <c r="CD32" s="364"/>
      <c r="CE32" s="364"/>
      <c r="CF32" s="364"/>
      <c r="CG32" s="364"/>
      <c r="CH32" s="364"/>
      <c r="CI32" s="364"/>
      <c r="CJ32" s="364"/>
      <c r="CK32" s="364"/>
      <c r="CL32" s="364"/>
      <c r="CM32" s="364"/>
      <c r="CO32" s="364" t="s">
        <v>202</v>
      </c>
      <c r="CP32" s="364"/>
      <c r="CQ32" s="364"/>
      <c r="CR32" s="364"/>
      <c r="CS32" s="364"/>
      <c r="CT32" s="364"/>
      <c r="CU32" s="364"/>
      <c r="CV32" s="364"/>
      <c r="CW32" s="364"/>
      <c r="CX32" s="364"/>
      <c r="CY32" s="364"/>
      <c r="CZ32" s="364"/>
      <c r="DA32" s="364"/>
      <c r="DB32" s="364"/>
      <c r="DC32" s="364"/>
      <c r="DD32" s="364"/>
      <c r="DE32" s="364"/>
      <c r="DI32" s="195"/>
    </row>
    <row r="33" spans="1:113" ht="13.5" customHeight="1">
      <c r="A33" s="172"/>
      <c r="B33" s="196"/>
      <c r="C33" s="356" t="s">
        <v>203</v>
      </c>
      <c r="D33" s="356"/>
      <c r="E33" s="355" t="s">
        <v>204</v>
      </c>
      <c r="F33" s="355"/>
      <c r="G33" s="355"/>
      <c r="H33" s="355"/>
      <c r="I33" s="355"/>
      <c r="J33" s="355"/>
      <c r="K33" s="355"/>
      <c r="L33" s="355"/>
      <c r="M33" s="355"/>
      <c r="N33" s="355"/>
      <c r="O33" s="355"/>
      <c r="P33" s="355"/>
      <c r="Q33" s="355"/>
      <c r="R33" s="355"/>
      <c r="S33" s="355"/>
      <c r="T33" s="197"/>
      <c r="U33" s="356" t="s">
        <v>205</v>
      </c>
      <c r="V33" s="356"/>
      <c r="W33" s="355" t="s">
        <v>206</v>
      </c>
      <c r="X33" s="355"/>
      <c r="Y33" s="355"/>
      <c r="Z33" s="355"/>
      <c r="AA33" s="355"/>
      <c r="AB33" s="355"/>
      <c r="AC33" s="355"/>
      <c r="AD33" s="355"/>
      <c r="AE33" s="355"/>
      <c r="AF33" s="355"/>
      <c r="AG33" s="355"/>
      <c r="AH33" s="355"/>
      <c r="AI33" s="355"/>
      <c r="AJ33" s="355"/>
      <c r="AK33" s="355"/>
      <c r="AL33" s="197"/>
      <c r="AM33" s="356" t="s">
        <v>207</v>
      </c>
      <c r="AN33" s="356"/>
      <c r="AO33" s="355" t="s">
        <v>208</v>
      </c>
      <c r="AP33" s="355"/>
      <c r="AQ33" s="355"/>
      <c r="AR33" s="355"/>
      <c r="AS33" s="355"/>
      <c r="AT33" s="355"/>
      <c r="AU33" s="355"/>
      <c r="AV33" s="355"/>
      <c r="AW33" s="355"/>
      <c r="AX33" s="355"/>
      <c r="AY33" s="355"/>
      <c r="AZ33" s="355"/>
      <c r="BA33" s="355"/>
      <c r="BB33" s="355"/>
      <c r="BC33" s="355"/>
      <c r="BD33" s="198"/>
      <c r="BE33" s="355" t="s">
        <v>209</v>
      </c>
      <c r="BF33" s="355"/>
      <c r="BG33" s="355" t="s">
        <v>210</v>
      </c>
      <c r="BH33" s="355"/>
      <c r="BI33" s="355"/>
      <c r="BJ33" s="355"/>
      <c r="BK33" s="355"/>
      <c r="BL33" s="355"/>
      <c r="BM33" s="355"/>
      <c r="BN33" s="355"/>
      <c r="BO33" s="355"/>
      <c r="BP33" s="355"/>
      <c r="BQ33" s="355"/>
      <c r="BR33" s="355"/>
      <c r="BS33" s="355"/>
      <c r="BT33" s="355"/>
      <c r="BU33" s="355"/>
      <c r="BV33" s="198"/>
      <c r="BW33" s="356" t="s">
        <v>209</v>
      </c>
      <c r="BX33" s="356"/>
      <c r="BY33" s="355" t="s">
        <v>211</v>
      </c>
      <c r="BZ33" s="355"/>
      <c r="CA33" s="355"/>
      <c r="CB33" s="355"/>
      <c r="CC33" s="355"/>
      <c r="CD33" s="355"/>
      <c r="CE33" s="355"/>
      <c r="CF33" s="355"/>
      <c r="CG33" s="355"/>
      <c r="CH33" s="355"/>
      <c r="CI33" s="355"/>
      <c r="CJ33" s="355"/>
      <c r="CK33" s="355"/>
      <c r="CL33" s="355"/>
      <c r="CM33" s="355"/>
      <c r="CN33" s="197"/>
      <c r="CO33" s="356" t="s">
        <v>212</v>
      </c>
      <c r="CP33" s="356"/>
      <c r="CQ33" s="355" t="s">
        <v>213</v>
      </c>
      <c r="CR33" s="355"/>
      <c r="CS33" s="355"/>
      <c r="CT33" s="355"/>
      <c r="CU33" s="355"/>
      <c r="CV33" s="355"/>
      <c r="CW33" s="355"/>
      <c r="CX33" s="355"/>
      <c r="CY33" s="355"/>
      <c r="CZ33" s="355"/>
      <c r="DA33" s="355"/>
      <c r="DB33" s="355"/>
      <c r="DC33" s="355"/>
      <c r="DD33" s="355"/>
      <c r="DE33" s="355"/>
      <c r="DF33" s="197"/>
      <c r="DG33" s="354" t="s">
        <v>214</v>
      </c>
      <c r="DH33" s="354"/>
      <c r="DI33" s="199"/>
    </row>
    <row r="34" spans="1:113" ht="32.25" customHeight="1">
      <c r="A34" s="172"/>
      <c r="B34" s="196"/>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2"/>
      <c r="U34" s="352">
        <f>IF(W34="","",MAX(C34:D43)+1)</f>
        <v>3</v>
      </c>
      <c r="V34" s="352"/>
      <c r="W34" s="353" t="str">
        <f>IF('各会計、関係団体の財政状況及び健全化判断比率'!B28="","",'各会計、関係団体の財政状況及び健全化判断比率'!B28)</f>
        <v>旭市国民健康保険事業特別会計（事業）</v>
      </c>
      <c r="X34" s="353"/>
      <c r="Y34" s="353"/>
      <c r="Z34" s="353"/>
      <c r="AA34" s="353"/>
      <c r="AB34" s="353"/>
      <c r="AC34" s="353"/>
      <c r="AD34" s="353"/>
      <c r="AE34" s="353"/>
      <c r="AF34" s="353"/>
      <c r="AG34" s="353"/>
      <c r="AH34" s="353"/>
      <c r="AI34" s="353"/>
      <c r="AJ34" s="353"/>
      <c r="AK34" s="353"/>
      <c r="AL34" s="172"/>
      <c r="AM34" s="352">
        <f>IF(AO34="","",MAX(C34:D43,U34:V43)+1)</f>
        <v>7</v>
      </c>
      <c r="AN34" s="352"/>
      <c r="AO34" s="353" t="str">
        <f>IF('各会計、関係団体の財政状況及び健全化判断比率'!B32="","",'各会計、関係団体の財政状況及び健全化判断比率'!B32)</f>
        <v>旭市水道事業会計</v>
      </c>
      <c r="AP34" s="353"/>
      <c r="AQ34" s="353"/>
      <c r="AR34" s="353"/>
      <c r="AS34" s="353"/>
      <c r="AT34" s="353"/>
      <c r="AU34" s="353"/>
      <c r="AV34" s="353"/>
      <c r="AW34" s="353"/>
      <c r="AX34" s="353"/>
      <c r="AY34" s="353"/>
      <c r="AZ34" s="353"/>
      <c r="BA34" s="353"/>
      <c r="BB34" s="353"/>
      <c r="BC34" s="353"/>
      <c r="BD34" s="172"/>
      <c r="BE34" s="352" t="str">
        <f>IF(BG34="","",MAX(C34:D43,U34:V43,AM34:AN43)+1)</f>
        <v/>
      </c>
      <c r="BF34" s="352"/>
      <c r="BG34" s="353"/>
      <c r="BH34" s="353"/>
      <c r="BI34" s="353"/>
      <c r="BJ34" s="353"/>
      <c r="BK34" s="353"/>
      <c r="BL34" s="353"/>
      <c r="BM34" s="353"/>
      <c r="BN34" s="353"/>
      <c r="BO34" s="353"/>
      <c r="BP34" s="353"/>
      <c r="BQ34" s="353"/>
      <c r="BR34" s="353"/>
      <c r="BS34" s="353"/>
      <c r="BT34" s="353"/>
      <c r="BU34" s="353"/>
      <c r="BV34" s="172"/>
      <c r="BW34" s="352">
        <f>IF(BY34="","",MAX(C34:D43,U34:V43,AM34:AN43,BE34:BF43)+1)</f>
        <v>10</v>
      </c>
      <c r="BX34" s="352"/>
      <c r="BY34" s="353" t="str">
        <f>IF('各会計、関係団体の財政状況及び健全化判断比率'!B68="","",'各会計、関係団体の財政状況及び健全化判断比率'!B68)</f>
        <v>東総衛生組合（一般会計）</v>
      </c>
      <c r="BZ34" s="353"/>
      <c r="CA34" s="353"/>
      <c r="CB34" s="353"/>
      <c r="CC34" s="353"/>
      <c r="CD34" s="353"/>
      <c r="CE34" s="353"/>
      <c r="CF34" s="353"/>
      <c r="CG34" s="353"/>
      <c r="CH34" s="353"/>
      <c r="CI34" s="353"/>
      <c r="CJ34" s="353"/>
      <c r="CK34" s="353"/>
      <c r="CL34" s="353"/>
      <c r="CM34" s="353"/>
      <c r="CN34" s="172"/>
      <c r="CO34" s="352">
        <f>IF(CQ34="","",MAX(C34:D43,U34:V43,AM34:AN43,BE34:BF43,BW34:BX43)+1)</f>
        <v>20</v>
      </c>
      <c r="CP34" s="352"/>
      <c r="CQ34" s="353" t="str">
        <f>IF('各会計、関係団体の財政状況及び健全化判断比率'!BS7="","",'各会計、関係団体の財政状況及び健全化判断比率'!BS7)</f>
        <v>千葉県食肉公社</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〇</v>
      </c>
      <c r="DH34" s="350"/>
      <c r="DI34" s="199"/>
    </row>
    <row r="35" spans="1:113" ht="32.25" customHeight="1">
      <c r="A35" s="172"/>
      <c r="B35" s="196"/>
      <c r="C35" s="352">
        <f>IF(E35="","",C34+1)</f>
        <v>2</v>
      </c>
      <c r="D35" s="352"/>
      <c r="E35" s="353" t="str">
        <f>IF('各会計、関係団体の財政状況及び健全化判断比率'!B8="","",'各会計、関係団体の財政状況及び健全化判断比率'!B8)</f>
        <v>旭市病院事業債管理特別会計</v>
      </c>
      <c r="F35" s="353"/>
      <c r="G35" s="353"/>
      <c r="H35" s="353"/>
      <c r="I35" s="353"/>
      <c r="J35" s="353"/>
      <c r="K35" s="353"/>
      <c r="L35" s="353"/>
      <c r="M35" s="353"/>
      <c r="N35" s="353"/>
      <c r="O35" s="353"/>
      <c r="P35" s="353"/>
      <c r="Q35" s="353"/>
      <c r="R35" s="353"/>
      <c r="S35" s="353"/>
      <c r="T35" s="172"/>
      <c r="U35" s="352">
        <f>IF(W35="","",U34+1)</f>
        <v>4</v>
      </c>
      <c r="V35" s="352"/>
      <c r="W35" s="353" t="str">
        <f>IF('各会計、関係団体の財政状況及び健全化判断比率'!B29="","",'各会計、関係団体の財政状況及び健全化判断比率'!B29)</f>
        <v>旭市国民健康保険事業特別会計（施設）</v>
      </c>
      <c r="X35" s="353"/>
      <c r="Y35" s="353"/>
      <c r="Z35" s="353"/>
      <c r="AA35" s="353"/>
      <c r="AB35" s="353"/>
      <c r="AC35" s="353"/>
      <c r="AD35" s="353"/>
      <c r="AE35" s="353"/>
      <c r="AF35" s="353"/>
      <c r="AG35" s="353"/>
      <c r="AH35" s="353"/>
      <c r="AI35" s="353"/>
      <c r="AJ35" s="353"/>
      <c r="AK35" s="353"/>
      <c r="AL35" s="172"/>
      <c r="AM35" s="352">
        <f t="shared" ref="AM35:AM43" si="0">IF(AO35="","",AM34+1)</f>
        <v>8</v>
      </c>
      <c r="AN35" s="352"/>
      <c r="AO35" s="353" t="str">
        <f>IF('各会計、関係団体の財政状況及び健全化判断比率'!B33="","",'各会計、関係団体の財政状況及び健全化判断比率'!B33)</f>
        <v>旭市公共下水道事業会計</v>
      </c>
      <c r="AP35" s="353"/>
      <c r="AQ35" s="353"/>
      <c r="AR35" s="353"/>
      <c r="AS35" s="353"/>
      <c r="AT35" s="353"/>
      <c r="AU35" s="353"/>
      <c r="AV35" s="353"/>
      <c r="AW35" s="353"/>
      <c r="AX35" s="353"/>
      <c r="AY35" s="353"/>
      <c r="AZ35" s="353"/>
      <c r="BA35" s="353"/>
      <c r="BB35" s="353"/>
      <c r="BC35" s="353"/>
      <c r="BD35" s="172"/>
      <c r="BE35" s="352" t="str">
        <f t="shared" ref="BE35:BE43" si="1">IF(BG35="","",BE34+1)</f>
        <v/>
      </c>
      <c r="BF35" s="352"/>
      <c r="BG35" s="353"/>
      <c r="BH35" s="353"/>
      <c r="BI35" s="353"/>
      <c r="BJ35" s="353"/>
      <c r="BK35" s="353"/>
      <c r="BL35" s="353"/>
      <c r="BM35" s="353"/>
      <c r="BN35" s="353"/>
      <c r="BO35" s="353"/>
      <c r="BP35" s="353"/>
      <c r="BQ35" s="353"/>
      <c r="BR35" s="353"/>
      <c r="BS35" s="353"/>
      <c r="BT35" s="353"/>
      <c r="BU35" s="353"/>
      <c r="BV35" s="172"/>
      <c r="BW35" s="352">
        <f t="shared" ref="BW35:BW43" si="2">IF(BY35="","",BW34+1)</f>
        <v>11</v>
      </c>
      <c r="BX35" s="352"/>
      <c r="BY35" s="353" t="str">
        <f>IF('各会計、関係団体の財政状況及び健全化判断比率'!B69="","",'各会計、関係団体の財政状況及び健全化判断比率'!B69)</f>
        <v>東総広域水道企業団（水道用水供給事業会計）</v>
      </c>
      <c r="BZ35" s="353"/>
      <c r="CA35" s="353"/>
      <c r="CB35" s="353"/>
      <c r="CC35" s="353"/>
      <c r="CD35" s="353"/>
      <c r="CE35" s="353"/>
      <c r="CF35" s="353"/>
      <c r="CG35" s="353"/>
      <c r="CH35" s="353"/>
      <c r="CI35" s="353"/>
      <c r="CJ35" s="353"/>
      <c r="CK35" s="353"/>
      <c r="CL35" s="353"/>
      <c r="CM35" s="353"/>
      <c r="CN35" s="172"/>
      <c r="CO35" s="352">
        <f t="shared" ref="CO35:CO43" si="3">IF(CQ35="","",CO34+1)</f>
        <v>21</v>
      </c>
      <c r="CP35" s="352"/>
      <c r="CQ35" s="353" t="str">
        <f>IF('各会計、関係団体の財政状況及び健全化判断比率'!BS8="","",'各会計、関係団体の財政状況及び健全化判断比率'!BS8)</f>
        <v>株式会社 季楽里あさひ</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
      </c>
      <c r="DH35" s="350"/>
      <c r="DI35" s="199"/>
    </row>
    <row r="36" spans="1:113" ht="32.25" customHeight="1">
      <c r="A36" s="172"/>
      <c r="B36" s="196"/>
      <c r="C36" s="352" t="str">
        <f>IF(E36="","",C35+1)</f>
        <v/>
      </c>
      <c r="D36" s="352"/>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172"/>
      <c r="U36" s="352">
        <f t="shared" ref="U36:U43" si="4">IF(W36="","",U35+1)</f>
        <v>5</v>
      </c>
      <c r="V36" s="352"/>
      <c r="W36" s="353" t="str">
        <f>IF('各会計、関係団体の財政状況及び健全化判断比率'!B30="","",'各会計、関係団体の財政状況及び健全化判断比率'!B30)</f>
        <v>旭市介護保険事業特別会計</v>
      </c>
      <c r="X36" s="353"/>
      <c r="Y36" s="353"/>
      <c r="Z36" s="353"/>
      <c r="AA36" s="353"/>
      <c r="AB36" s="353"/>
      <c r="AC36" s="353"/>
      <c r="AD36" s="353"/>
      <c r="AE36" s="353"/>
      <c r="AF36" s="353"/>
      <c r="AG36" s="353"/>
      <c r="AH36" s="353"/>
      <c r="AI36" s="353"/>
      <c r="AJ36" s="353"/>
      <c r="AK36" s="353"/>
      <c r="AL36" s="172"/>
      <c r="AM36" s="352">
        <f t="shared" si="0"/>
        <v>9</v>
      </c>
      <c r="AN36" s="352"/>
      <c r="AO36" s="353" t="str">
        <f>IF('各会計、関係団体の財政状況及び健全化判断比率'!B34="","",'各会計、関係団体の財政状況及び健全化判断比率'!B34)</f>
        <v>旭市農業集落排水事業会計</v>
      </c>
      <c r="AP36" s="353"/>
      <c r="AQ36" s="353"/>
      <c r="AR36" s="353"/>
      <c r="AS36" s="353"/>
      <c r="AT36" s="353"/>
      <c r="AU36" s="353"/>
      <c r="AV36" s="353"/>
      <c r="AW36" s="353"/>
      <c r="AX36" s="353"/>
      <c r="AY36" s="353"/>
      <c r="AZ36" s="353"/>
      <c r="BA36" s="353"/>
      <c r="BB36" s="353"/>
      <c r="BC36" s="353"/>
      <c r="BD36" s="172"/>
      <c r="BE36" s="352" t="str">
        <f t="shared" si="1"/>
        <v/>
      </c>
      <c r="BF36" s="352"/>
      <c r="BG36" s="353"/>
      <c r="BH36" s="353"/>
      <c r="BI36" s="353"/>
      <c r="BJ36" s="353"/>
      <c r="BK36" s="353"/>
      <c r="BL36" s="353"/>
      <c r="BM36" s="353"/>
      <c r="BN36" s="353"/>
      <c r="BO36" s="353"/>
      <c r="BP36" s="353"/>
      <c r="BQ36" s="353"/>
      <c r="BR36" s="353"/>
      <c r="BS36" s="353"/>
      <c r="BT36" s="353"/>
      <c r="BU36" s="353"/>
      <c r="BV36" s="172"/>
      <c r="BW36" s="352">
        <f t="shared" si="2"/>
        <v>12</v>
      </c>
      <c r="BX36" s="352"/>
      <c r="BY36" s="353" t="str">
        <f>IF('各会計、関係団体の財政状況及び健全化判断比率'!B70="","",'各会計、関係団体の財政状況及び健全化判断比率'!B70)</f>
        <v>東総地区広域市町村圏事務組合（一般会計）</v>
      </c>
      <c r="BZ36" s="353"/>
      <c r="CA36" s="353"/>
      <c r="CB36" s="353"/>
      <c r="CC36" s="353"/>
      <c r="CD36" s="353"/>
      <c r="CE36" s="353"/>
      <c r="CF36" s="353"/>
      <c r="CG36" s="353"/>
      <c r="CH36" s="353"/>
      <c r="CI36" s="353"/>
      <c r="CJ36" s="353"/>
      <c r="CK36" s="353"/>
      <c r="CL36" s="353"/>
      <c r="CM36" s="353"/>
      <c r="CN36" s="172"/>
      <c r="CO36" s="352">
        <f t="shared" si="3"/>
        <v>22</v>
      </c>
      <c r="CP36" s="352"/>
      <c r="CQ36" s="353" t="str">
        <f>IF('各会計、関係団体の財政状況及び健全化判断比率'!BS9="","",'各会計、関係団体の財政状況及び健全化判断比率'!BS9)</f>
        <v>総合病院国保旭中央病院</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〇</v>
      </c>
      <c r="DH36" s="350"/>
      <c r="DI36" s="199"/>
    </row>
    <row r="37" spans="1:113" ht="32.25" customHeight="1">
      <c r="A37" s="172"/>
      <c r="B37" s="196"/>
      <c r="C37" s="352" t="str">
        <f>IF(E37="","",C36+1)</f>
        <v/>
      </c>
      <c r="D37" s="352"/>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172"/>
      <c r="U37" s="352">
        <f t="shared" si="4"/>
        <v>6</v>
      </c>
      <c r="V37" s="352"/>
      <c r="W37" s="353" t="str">
        <f>IF('各会計、関係団体の財政状況及び健全化判断比率'!B31="","",'各会計、関係団体の財政状況及び健全化判断比率'!B31)</f>
        <v>旭市後期高齢者医療特別会計</v>
      </c>
      <c r="X37" s="353"/>
      <c r="Y37" s="353"/>
      <c r="Z37" s="353"/>
      <c r="AA37" s="353"/>
      <c r="AB37" s="353"/>
      <c r="AC37" s="353"/>
      <c r="AD37" s="353"/>
      <c r="AE37" s="353"/>
      <c r="AF37" s="353"/>
      <c r="AG37" s="353"/>
      <c r="AH37" s="353"/>
      <c r="AI37" s="353"/>
      <c r="AJ37" s="353"/>
      <c r="AK37" s="353"/>
      <c r="AL37" s="172"/>
      <c r="AM37" s="352" t="str">
        <f t="shared" si="0"/>
        <v/>
      </c>
      <c r="AN37" s="352"/>
      <c r="AO37" s="353"/>
      <c r="AP37" s="353"/>
      <c r="AQ37" s="353"/>
      <c r="AR37" s="353"/>
      <c r="AS37" s="353"/>
      <c r="AT37" s="353"/>
      <c r="AU37" s="353"/>
      <c r="AV37" s="353"/>
      <c r="AW37" s="353"/>
      <c r="AX37" s="353"/>
      <c r="AY37" s="353"/>
      <c r="AZ37" s="353"/>
      <c r="BA37" s="353"/>
      <c r="BB37" s="353"/>
      <c r="BC37" s="353"/>
      <c r="BD37" s="172"/>
      <c r="BE37" s="352" t="str">
        <f t="shared" si="1"/>
        <v/>
      </c>
      <c r="BF37" s="352"/>
      <c r="BG37" s="353"/>
      <c r="BH37" s="353"/>
      <c r="BI37" s="353"/>
      <c r="BJ37" s="353"/>
      <c r="BK37" s="353"/>
      <c r="BL37" s="353"/>
      <c r="BM37" s="353"/>
      <c r="BN37" s="353"/>
      <c r="BO37" s="353"/>
      <c r="BP37" s="353"/>
      <c r="BQ37" s="353"/>
      <c r="BR37" s="353"/>
      <c r="BS37" s="353"/>
      <c r="BT37" s="353"/>
      <c r="BU37" s="353"/>
      <c r="BV37" s="172"/>
      <c r="BW37" s="352">
        <f t="shared" si="2"/>
        <v>13</v>
      </c>
      <c r="BX37" s="352"/>
      <c r="BY37" s="353" t="str">
        <f>IF('各会計、関係団体の財政状況及び健全化判断比率'!B71="","",'各会計、関係団体の財政状況及び健全化判断比率'!B71)</f>
        <v>東総地区広域市町村圏事務組合（東総地区ふるさと市町村圏事業特別会計）</v>
      </c>
      <c r="BZ37" s="353"/>
      <c r="CA37" s="353"/>
      <c r="CB37" s="353"/>
      <c r="CC37" s="353"/>
      <c r="CD37" s="353"/>
      <c r="CE37" s="353"/>
      <c r="CF37" s="353"/>
      <c r="CG37" s="353"/>
      <c r="CH37" s="353"/>
      <c r="CI37" s="353"/>
      <c r="CJ37" s="353"/>
      <c r="CK37" s="353"/>
      <c r="CL37" s="353"/>
      <c r="CM37" s="353"/>
      <c r="CN37" s="172"/>
      <c r="CO37" s="352" t="str">
        <f t="shared" si="3"/>
        <v/>
      </c>
      <c r="CP37" s="352"/>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199"/>
    </row>
    <row r="38" spans="1:113" ht="32.25" customHeight="1">
      <c r="A38" s="172"/>
      <c r="B38" s="196"/>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2"/>
      <c r="U38" s="352" t="str">
        <f t="shared" si="4"/>
        <v/>
      </c>
      <c r="V38" s="352"/>
      <c r="W38" s="353"/>
      <c r="X38" s="353"/>
      <c r="Y38" s="353"/>
      <c r="Z38" s="353"/>
      <c r="AA38" s="353"/>
      <c r="AB38" s="353"/>
      <c r="AC38" s="353"/>
      <c r="AD38" s="353"/>
      <c r="AE38" s="353"/>
      <c r="AF38" s="353"/>
      <c r="AG38" s="353"/>
      <c r="AH38" s="353"/>
      <c r="AI38" s="353"/>
      <c r="AJ38" s="353"/>
      <c r="AK38" s="353"/>
      <c r="AL38" s="172"/>
      <c r="AM38" s="352" t="str">
        <f t="shared" si="0"/>
        <v/>
      </c>
      <c r="AN38" s="352"/>
      <c r="AO38" s="353"/>
      <c r="AP38" s="353"/>
      <c r="AQ38" s="353"/>
      <c r="AR38" s="353"/>
      <c r="AS38" s="353"/>
      <c r="AT38" s="353"/>
      <c r="AU38" s="353"/>
      <c r="AV38" s="353"/>
      <c r="AW38" s="353"/>
      <c r="AX38" s="353"/>
      <c r="AY38" s="353"/>
      <c r="AZ38" s="353"/>
      <c r="BA38" s="353"/>
      <c r="BB38" s="353"/>
      <c r="BC38" s="353"/>
      <c r="BD38" s="172"/>
      <c r="BE38" s="352" t="str">
        <f t="shared" si="1"/>
        <v/>
      </c>
      <c r="BF38" s="352"/>
      <c r="BG38" s="353"/>
      <c r="BH38" s="353"/>
      <c r="BI38" s="353"/>
      <c r="BJ38" s="353"/>
      <c r="BK38" s="353"/>
      <c r="BL38" s="353"/>
      <c r="BM38" s="353"/>
      <c r="BN38" s="353"/>
      <c r="BO38" s="353"/>
      <c r="BP38" s="353"/>
      <c r="BQ38" s="353"/>
      <c r="BR38" s="353"/>
      <c r="BS38" s="353"/>
      <c r="BT38" s="353"/>
      <c r="BU38" s="353"/>
      <c r="BV38" s="172"/>
      <c r="BW38" s="352">
        <f t="shared" si="2"/>
        <v>14</v>
      </c>
      <c r="BX38" s="352"/>
      <c r="BY38" s="353" t="str">
        <f>IF('各会計、関係団体の財政状況及び健全化判断比率'!B72="","",'各会計、関係団体の財政状況及び健全化判断比率'!B72)</f>
        <v>東総地区広域市町村圏事務組合（一般廃棄物処理事業特別会計）</v>
      </c>
      <c r="BZ38" s="353"/>
      <c r="CA38" s="353"/>
      <c r="CB38" s="353"/>
      <c r="CC38" s="353"/>
      <c r="CD38" s="353"/>
      <c r="CE38" s="353"/>
      <c r="CF38" s="353"/>
      <c r="CG38" s="353"/>
      <c r="CH38" s="353"/>
      <c r="CI38" s="353"/>
      <c r="CJ38" s="353"/>
      <c r="CK38" s="353"/>
      <c r="CL38" s="353"/>
      <c r="CM38" s="353"/>
      <c r="CN38" s="172"/>
      <c r="CO38" s="352" t="str">
        <f t="shared" si="3"/>
        <v/>
      </c>
      <c r="CP38" s="352"/>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199"/>
    </row>
    <row r="39" spans="1:113" ht="32.25" customHeight="1">
      <c r="A39" s="172"/>
      <c r="B39" s="196"/>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2"/>
      <c r="U39" s="352" t="str">
        <f t="shared" si="4"/>
        <v/>
      </c>
      <c r="V39" s="352"/>
      <c r="W39" s="353"/>
      <c r="X39" s="353"/>
      <c r="Y39" s="353"/>
      <c r="Z39" s="353"/>
      <c r="AA39" s="353"/>
      <c r="AB39" s="353"/>
      <c r="AC39" s="353"/>
      <c r="AD39" s="353"/>
      <c r="AE39" s="353"/>
      <c r="AF39" s="353"/>
      <c r="AG39" s="353"/>
      <c r="AH39" s="353"/>
      <c r="AI39" s="353"/>
      <c r="AJ39" s="353"/>
      <c r="AK39" s="353"/>
      <c r="AL39" s="172"/>
      <c r="AM39" s="352" t="str">
        <f t="shared" si="0"/>
        <v/>
      </c>
      <c r="AN39" s="352"/>
      <c r="AO39" s="353"/>
      <c r="AP39" s="353"/>
      <c r="AQ39" s="353"/>
      <c r="AR39" s="353"/>
      <c r="AS39" s="353"/>
      <c r="AT39" s="353"/>
      <c r="AU39" s="353"/>
      <c r="AV39" s="353"/>
      <c r="AW39" s="353"/>
      <c r="AX39" s="353"/>
      <c r="AY39" s="353"/>
      <c r="AZ39" s="353"/>
      <c r="BA39" s="353"/>
      <c r="BB39" s="353"/>
      <c r="BC39" s="353"/>
      <c r="BD39" s="172"/>
      <c r="BE39" s="352" t="str">
        <f t="shared" si="1"/>
        <v/>
      </c>
      <c r="BF39" s="352"/>
      <c r="BG39" s="353"/>
      <c r="BH39" s="353"/>
      <c r="BI39" s="353"/>
      <c r="BJ39" s="353"/>
      <c r="BK39" s="353"/>
      <c r="BL39" s="353"/>
      <c r="BM39" s="353"/>
      <c r="BN39" s="353"/>
      <c r="BO39" s="353"/>
      <c r="BP39" s="353"/>
      <c r="BQ39" s="353"/>
      <c r="BR39" s="353"/>
      <c r="BS39" s="353"/>
      <c r="BT39" s="353"/>
      <c r="BU39" s="353"/>
      <c r="BV39" s="172"/>
      <c r="BW39" s="352">
        <f t="shared" si="2"/>
        <v>15</v>
      </c>
      <c r="BX39" s="352"/>
      <c r="BY39" s="353" t="str">
        <f>IF('各会計、関係団体の財政状況及び健全化判断比率'!B73="","",'各会計、関係団体の財政状況及び健全化判断比率'!B73)</f>
        <v>千葉県市町村総合事務組合（一般会計）</v>
      </c>
      <c r="BZ39" s="353"/>
      <c r="CA39" s="353"/>
      <c r="CB39" s="353"/>
      <c r="CC39" s="353"/>
      <c r="CD39" s="353"/>
      <c r="CE39" s="353"/>
      <c r="CF39" s="353"/>
      <c r="CG39" s="353"/>
      <c r="CH39" s="353"/>
      <c r="CI39" s="353"/>
      <c r="CJ39" s="353"/>
      <c r="CK39" s="353"/>
      <c r="CL39" s="353"/>
      <c r="CM39" s="353"/>
      <c r="CN39" s="172"/>
      <c r="CO39" s="352" t="str">
        <f t="shared" si="3"/>
        <v/>
      </c>
      <c r="CP39" s="352"/>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199"/>
    </row>
    <row r="40" spans="1:113" ht="32.25" customHeight="1">
      <c r="A40" s="172"/>
      <c r="B40" s="196"/>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2"/>
      <c r="U40" s="352" t="str">
        <f t="shared" si="4"/>
        <v/>
      </c>
      <c r="V40" s="352"/>
      <c r="W40" s="353"/>
      <c r="X40" s="353"/>
      <c r="Y40" s="353"/>
      <c r="Z40" s="353"/>
      <c r="AA40" s="353"/>
      <c r="AB40" s="353"/>
      <c r="AC40" s="353"/>
      <c r="AD40" s="353"/>
      <c r="AE40" s="353"/>
      <c r="AF40" s="353"/>
      <c r="AG40" s="353"/>
      <c r="AH40" s="353"/>
      <c r="AI40" s="353"/>
      <c r="AJ40" s="353"/>
      <c r="AK40" s="353"/>
      <c r="AL40" s="172"/>
      <c r="AM40" s="352" t="str">
        <f t="shared" si="0"/>
        <v/>
      </c>
      <c r="AN40" s="352"/>
      <c r="AO40" s="353"/>
      <c r="AP40" s="353"/>
      <c r="AQ40" s="353"/>
      <c r="AR40" s="353"/>
      <c r="AS40" s="353"/>
      <c r="AT40" s="353"/>
      <c r="AU40" s="353"/>
      <c r="AV40" s="353"/>
      <c r="AW40" s="353"/>
      <c r="AX40" s="353"/>
      <c r="AY40" s="353"/>
      <c r="AZ40" s="353"/>
      <c r="BA40" s="353"/>
      <c r="BB40" s="353"/>
      <c r="BC40" s="353"/>
      <c r="BD40" s="172"/>
      <c r="BE40" s="352" t="str">
        <f t="shared" si="1"/>
        <v/>
      </c>
      <c r="BF40" s="352"/>
      <c r="BG40" s="353"/>
      <c r="BH40" s="353"/>
      <c r="BI40" s="353"/>
      <c r="BJ40" s="353"/>
      <c r="BK40" s="353"/>
      <c r="BL40" s="353"/>
      <c r="BM40" s="353"/>
      <c r="BN40" s="353"/>
      <c r="BO40" s="353"/>
      <c r="BP40" s="353"/>
      <c r="BQ40" s="353"/>
      <c r="BR40" s="353"/>
      <c r="BS40" s="353"/>
      <c r="BT40" s="353"/>
      <c r="BU40" s="353"/>
      <c r="BV40" s="172"/>
      <c r="BW40" s="352">
        <f t="shared" si="2"/>
        <v>16</v>
      </c>
      <c r="BX40" s="352"/>
      <c r="BY40" s="353" t="str">
        <f>IF('各会計、関係団体の財政状況及び健全化判断比率'!B74="","",'各会計、関係団体の財政状況及び健全化判断比率'!B74)</f>
        <v>千葉県市町村総合事務組合（千葉県自治会館管理運営特別会計）</v>
      </c>
      <c r="BZ40" s="353"/>
      <c r="CA40" s="353"/>
      <c r="CB40" s="353"/>
      <c r="CC40" s="353"/>
      <c r="CD40" s="353"/>
      <c r="CE40" s="353"/>
      <c r="CF40" s="353"/>
      <c r="CG40" s="353"/>
      <c r="CH40" s="353"/>
      <c r="CI40" s="353"/>
      <c r="CJ40" s="353"/>
      <c r="CK40" s="353"/>
      <c r="CL40" s="353"/>
      <c r="CM40" s="353"/>
      <c r="CN40" s="172"/>
      <c r="CO40" s="352" t="str">
        <f t="shared" si="3"/>
        <v/>
      </c>
      <c r="CP40" s="352"/>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199"/>
    </row>
    <row r="41" spans="1:113" ht="32.25" customHeight="1">
      <c r="A41" s="172"/>
      <c r="B41" s="196"/>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2"/>
      <c r="U41" s="352" t="str">
        <f t="shared" si="4"/>
        <v/>
      </c>
      <c r="V41" s="352"/>
      <c r="W41" s="353"/>
      <c r="X41" s="353"/>
      <c r="Y41" s="353"/>
      <c r="Z41" s="353"/>
      <c r="AA41" s="353"/>
      <c r="AB41" s="353"/>
      <c r="AC41" s="353"/>
      <c r="AD41" s="353"/>
      <c r="AE41" s="353"/>
      <c r="AF41" s="353"/>
      <c r="AG41" s="353"/>
      <c r="AH41" s="353"/>
      <c r="AI41" s="353"/>
      <c r="AJ41" s="353"/>
      <c r="AK41" s="353"/>
      <c r="AL41" s="172"/>
      <c r="AM41" s="352" t="str">
        <f t="shared" si="0"/>
        <v/>
      </c>
      <c r="AN41" s="352"/>
      <c r="AO41" s="353"/>
      <c r="AP41" s="353"/>
      <c r="AQ41" s="353"/>
      <c r="AR41" s="353"/>
      <c r="AS41" s="353"/>
      <c r="AT41" s="353"/>
      <c r="AU41" s="353"/>
      <c r="AV41" s="353"/>
      <c r="AW41" s="353"/>
      <c r="AX41" s="353"/>
      <c r="AY41" s="353"/>
      <c r="AZ41" s="353"/>
      <c r="BA41" s="353"/>
      <c r="BB41" s="353"/>
      <c r="BC41" s="353"/>
      <c r="BD41" s="172"/>
      <c r="BE41" s="352" t="str">
        <f t="shared" si="1"/>
        <v/>
      </c>
      <c r="BF41" s="352"/>
      <c r="BG41" s="353"/>
      <c r="BH41" s="353"/>
      <c r="BI41" s="353"/>
      <c r="BJ41" s="353"/>
      <c r="BK41" s="353"/>
      <c r="BL41" s="353"/>
      <c r="BM41" s="353"/>
      <c r="BN41" s="353"/>
      <c r="BO41" s="353"/>
      <c r="BP41" s="353"/>
      <c r="BQ41" s="353"/>
      <c r="BR41" s="353"/>
      <c r="BS41" s="353"/>
      <c r="BT41" s="353"/>
      <c r="BU41" s="353"/>
      <c r="BV41" s="172"/>
      <c r="BW41" s="352">
        <f t="shared" si="2"/>
        <v>17</v>
      </c>
      <c r="BX41" s="352"/>
      <c r="BY41" s="353" t="str">
        <f>IF('各会計、関係団体の財政状況及び健全化判断比率'!B75="","",'各会計、関係団体の財政状況及び健全化判断比率'!B75)</f>
        <v>千葉県市町村総合事務組合（千葉県自治研修センター特別会計）</v>
      </c>
      <c r="BZ41" s="353"/>
      <c r="CA41" s="353"/>
      <c r="CB41" s="353"/>
      <c r="CC41" s="353"/>
      <c r="CD41" s="353"/>
      <c r="CE41" s="353"/>
      <c r="CF41" s="353"/>
      <c r="CG41" s="353"/>
      <c r="CH41" s="353"/>
      <c r="CI41" s="353"/>
      <c r="CJ41" s="353"/>
      <c r="CK41" s="353"/>
      <c r="CL41" s="353"/>
      <c r="CM41" s="353"/>
      <c r="CN41" s="172"/>
      <c r="CO41" s="352" t="str">
        <f t="shared" si="3"/>
        <v/>
      </c>
      <c r="CP41" s="352"/>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199"/>
    </row>
    <row r="42" spans="1:113" ht="32.25" customHeight="1">
      <c r="B42" s="196"/>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2"/>
      <c r="U42" s="352" t="str">
        <f t="shared" si="4"/>
        <v/>
      </c>
      <c r="V42" s="352"/>
      <c r="W42" s="353"/>
      <c r="X42" s="353"/>
      <c r="Y42" s="353"/>
      <c r="Z42" s="353"/>
      <c r="AA42" s="353"/>
      <c r="AB42" s="353"/>
      <c r="AC42" s="353"/>
      <c r="AD42" s="353"/>
      <c r="AE42" s="353"/>
      <c r="AF42" s="353"/>
      <c r="AG42" s="353"/>
      <c r="AH42" s="353"/>
      <c r="AI42" s="353"/>
      <c r="AJ42" s="353"/>
      <c r="AK42" s="353"/>
      <c r="AL42" s="172"/>
      <c r="AM42" s="352" t="str">
        <f t="shared" si="0"/>
        <v/>
      </c>
      <c r="AN42" s="352"/>
      <c r="AO42" s="353"/>
      <c r="AP42" s="353"/>
      <c r="AQ42" s="353"/>
      <c r="AR42" s="353"/>
      <c r="AS42" s="353"/>
      <c r="AT42" s="353"/>
      <c r="AU42" s="353"/>
      <c r="AV42" s="353"/>
      <c r="AW42" s="353"/>
      <c r="AX42" s="353"/>
      <c r="AY42" s="353"/>
      <c r="AZ42" s="353"/>
      <c r="BA42" s="353"/>
      <c r="BB42" s="353"/>
      <c r="BC42" s="353"/>
      <c r="BD42" s="172"/>
      <c r="BE42" s="352" t="str">
        <f t="shared" si="1"/>
        <v/>
      </c>
      <c r="BF42" s="352"/>
      <c r="BG42" s="353"/>
      <c r="BH42" s="353"/>
      <c r="BI42" s="353"/>
      <c r="BJ42" s="353"/>
      <c r="BK42" s="353"/>
      <c r="BL42" s="353"/>
      <c r="BM42" s="353"/>
      <c r="BN42" s="353"/>
      <c r="BO42" s="353"/>
      <c r="BP42" s="353"/>
      <c r="BQ42" s="353"/>
      <c r="BR42" s="353"/>
      <c r="BS42" s="353"/>
      <c r="BT42" s="353"/>
      <c r="BU42" s="353"/>
      <c r="BV42" s="172"/>
      <c r="BW42" s="352">
        <f t="shared" si="2"/>
        <v>18</v>
      </c>
      <c r="BX42" s="352"/>
      <c r="BY42" s="353" t="str">
        <f>IF('各会計、関係団体の財政状況及び健全化判断比率'!B76="","",'各会計、関係団体の財政状況及び健全化判断比率'!B76)</f>
        <v>千葉県市町村総合事務組合（千葉県市町村交通災害共済特別会計）</v>
      </c>
      <c r="BZ42" s="353"/>
      <c r="CA42" s="353"/>
      <c r="CB42" s="353"/>
      <c r="CC42" s="353"/>
      <c r="CD42" s="353"/>
      <c r="CE42" s="353"/>
      <c r="CF42" s="353"/>
      <c r="CG42" s="353"/>
      <c r="CH42" s="353"/>
      <c r="CI42" s="353"/>
      <c r="CJ42" s="353"/>
      <c r="CK42" s="353"/>
      <c r="CL42" s="353"/>
      <c r="CM42" s="353"/>
      <c r="CN42" s="172"/>
      <c r="CO42" s="352" t="str">
        <f t="shared" si="3"/>
        <v/>
      </c>
      <c r="CP42" s="352"/>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199"/>
    </row>
    <row r="43" spans="1:113" ht="32.25" customHeight="1">
      <c r="B43" s="196"/>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2"/>
      <c r="U43" s="352" t="str">
        <f t="shared" si="4"/>
        <v/>
      </c>
      <c r="V43" s="352"/>
      <c r="W43" s="353"/>
      <c r="X43" s="353"/>
      <c r="Y43" s="353"/>
      <c r="Z43" s="353"/>
      <c r="AA43" s="353"/>
      <c r="AB43" s="353"/>
      <c r="AC43" s="353"/>
      <c r="AD43" s="353"/>
      <c r="AE43" s="353"/>
      <c r="AF43" s="353"/>
      <c r="AG43" s="353"/>
      <c r="AH43" s="353"/>
      <c r="AI43" s="353"/>
      <c r="AJ43" s="353"/>
      <c r="AK43" s="353"/>
      <c r="AL43" s="172"/>
      <c r="AM43" s="352" t="str">
        <f t="shared" si="0"/>
        <v/>
      </c>
      <c r="AN43" s="352"/>
      <c r="AO43" s="353"/>
      <c r="AP43" s="353"/>
      <c r="AQ43" s="353"/>
      <c r="AR43" s="353"/>
      <c r="AS43" s="353"/>
      <c r="AT43" s="353"/>
      <c r="AU43" s="353"/>
      <c r="AV43" s="353"/>
      <c r="AW43" s="353"/>
      <c r="AX43" s="353"/>
      <c r="AY43" s="353"/>
      <c r="AZ43" s="353"/>
      <c r="BA43" s="353"/>
      <c r="BB43" s="353"/>
      <c r="BC43" s="353"/>
      <c r="BD43" s="172"/>
      <c r="BE43" s="352" t="str">
        <f t="shared" si="1"/>
        <v/>
      </c>
      <c r="BF43" s="352"/>
      <c r="BG43" s="353"/>
      <c r="BH43" s="353"/>
      <c r="BI43" s="353"/>
      <c r="BJ43" s="353"/>
      <c r="BK43" s="353"/>
      <c r="BL43" s="353"/>
      <c r="BM43" s="353"/>
      <c r="BN43" s="353"/>
      <c r="BO43" s="353"/>
      <c r="BP43" s="353"/>
      <c r="BQ43" s="353"/>
      <c r="BR43" s="353"/>
      <c r="BS43" s="353"/>
      <c r="BT43" s="353"/>
      <c r="BU43" s="353"/>
      <c r="BV43" s="172"/>
      <c r="BW43" s="352">
        <f t="shared" si="2"/>
        <v>19</v>
      </c>
      <c r="BX43" s="352"/>
      <c r="BY43" s="353" t="str">
        <f>IF('各会計、関係団体の財政状況及び健全化判断比率'!B77="","",'各会計、関係団体の財政状況及び健全化判断比率'!B77)</f>
        <v>千葉県後期高齢者医療広域連合（一般会計）</v>
      </c>
      <c r="BZ43" s="353"/>
      <c r="CA43" s="353"/>
      <c r="CB43" s="353"/>
      <c r="CC43" s="353"/>
      <c r="CD43" s="353"/>
      <c r="CE43" s="353"/>
      <c r="CF43" s="353"/>
      <c r="CG43" s="353"/>
      <c r="CH43" s="353"/>
      <c r="CI43" s="353"/>
      <c r="CJ43" s="353"/>
      <c r="CK43" s="353"/>
      <c r="CL43" s="353"/>
      <c r="CM43" s="353"/>
      <c r="CN43" s="172"/>
      <c r="CO43" s="352" t="str">
        <f t="shared" si="3"/>
        <v/>
      </c>
      <c r="CP43" s="352"/>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215</v>
      </c>
      <c r="E46" s="349" t="s">
        <v>216</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c r="E47" s="349" t="s">
        <v>217</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c r="E48" s="349" t="s">
        <v>218</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c r="E49" s="351" t="s">
        <v>219</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c r="E50" s="349" t="s">
        <v>220</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c r="E51" s="349" t="s">
        <v>221</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c r="E52" s="349" t="s">
        <v>222</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c r="E53" s="343" t="s">
        <v>609</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ED78-D162-4227-B912-0F89FF110960}">
  <sheetPr>
    <pageSetUpPr fitToPage="1"/>
  </sheetPr>
  <dimension ref="B1:EM50"/>
  <sheetViews>
    <sheetView showGridLines="0" topLeftCell="A22"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223</v>
      </c>
      <c r="DI1" s="588"/>
      <c r="DJ1" s="588"/>
      <c r="DK1" s="588"/>
      <c r="DL1" s="588"/>
      <c r="DM1" s="588"/>
      <c r="DN1" s="589"/>
      <c r="DO1" s="205"/>
      <c r="DP1" s="587" t="s">
        <v>224</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c r="B2" s="206" t="s">
        <v>225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590" t="s">
        <v>226</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227</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228</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c r="B4" s="590" t="s">
        <v>1</v>
      </c>
      <c r="C4" s="591"/>
      <c r="D4" s="591"/>
      <c r="E4" s="591"/>
      <c r="F4" s="591"/>
      <c r="G4" s="591"/>
      <c r="H4" s="591"/>
      <c r="I4" s="591"/>
      <c r="J4" s="591"/>
      <c r="K4" s="591"/>
      <c r="L4" s="591"/>
      <c r="M4" s="591"/>
      <c r="N4" s="591"/>
      <c r="O4" s="591"/>
      <c r="P4" s="591"/>
      <c r="Q4" s="592"/>
      <c r="R4" s="590" t="s">
        <v>229</v>
      </c>
      <c r="S4" s="591"/>
      <c r="T4" s="591"/>
      <c r="U4" s="591"/>
      <c r="V4" s="591"/>
      <c r="W4" s="591"/>
      <c r="X4" s="591"/>
      <c r="Y4" s="592"/>
      <c r="Z4" s="590" t="s">
        <v>230</v>
      </c>
      <c r="AA4" s="591"/>
      <c r="AB4" s="591"/>
      <c r="AC4" s="592"/>
      <c r="AD4" s="590" t="s">
        <v>231</v>
      </c>
      <c r="AE4" s="591"/>
      <c r="AF4" s="591"/>
      <c r="AG4" s="591"/>
      <c r="AH4" s="591"/>
      <c r="AI4" s="591"/>
      <c r="AJ4" s="591"/>
      <c r="AK4" s="592"/>
      <c r="AL4" s="590" t="s">
        <v>230</v>
      </c>
      <c r="AM4" s="591"/>
      <c r="AN4" s="591"/>
      <c r="AO4" s="592"/>
      <c r="AP4" s="593" t="s">
        <v>232</v>
      </c>
      <c r="AQ4" s="593"/>
      <c r="AR4" s="593"/>
      <c r="AS4" s="593"/>
      <c r="AT4" s="593"/>
      <c r="AU4" s="593"/>
      <c r="AV4" s="593"/>
      <c r="AW4" s="593"/>
      <c r="AX4" s="593"/>
      <c r="AY4" s="593"/>
      <c r="AZ4" s="593"/>
      <c r="BA4" s="593"/>
      <c r="BB4" s="593"/>
      <c r="BC4" s="593"/>
      <c r="BD4" s="593"/>
      <c r="BE4" s="593"/>
      <c r="BF4" s="593"/>
      <c r="BG4" s="593" t="s">
        <v>233</v>
      </c>
      <c r="BH4" s="593"/>
      <c r="BI4" s="593"/>
      <c r="BJ4" s="593"/>
      <c r="BK4" s="593"/>
      <c r="BL4" s="593"/>
      <c r="BM4" s="593"/>
      <c r="BN4" s="593"/>
      <c r="BO4" s="593" t="s">
        <v>230</v>
      </c>
      <c r="BP4" s="593"/>
      <c r="BQ4" s="593"/>
      <c r="BR4" s="593"/>
      <c r="BS4" s="593" t="s">
        <v>234</v>
      </c>
      <c r="BT4" s="593"/>
      <c r="BU4" s="593"/>
      <c r="BV4" s="593"/>
      <c r="BW4" s="593"/>
      <c r="BX4" s="593"/>
      <c r="BY4" s="593"/>
      <c r="BZ4" s="593"/>
      <c r="CA4" s="593"/>
      <c r="CB4" s="593"/>
      <c r="CD4" s="590" t="s">
        <v>235</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c r="B5" s="594" t="s">
        <v>236</v>
      </c>
      <c r="C5" s="595"/>
      <c r="D5" s="595"/>
      <c r="E5" s="595"/>
      <c r="F5" s="595"/>
      <c r="G5" s="595"/>
      <c r="H5" s="595"/>
      <c r="I5" s="595"/>
      <c r="J5" s="595"/>
      <c r="K5" s="595"/>
      <c r="L5" s="595"/>
      <c r="M5" s="595"/>
      <c r="N5" s="595"/>
      <c r="O5" s="595"/>
      <c r="P5" s="595"/>
      <c r="Q5" s="596"/>
      <c r="R5" s="597">
        <v>7605469</v>
      </c>
      <c r="S5" s="598"/>
      <c r="T5" s="598"/>
      <c r="U5" s="598"/>
      <c r="V5" s="598"/>
      <c r="W5" s="598"/>
      <c r="X5" s="598"/>
      <c r="Y5" s="599"/>
      <c r="Z5" s="600">
        <v>20.100000000000001</v>
      </c>
      <c r="AA5" s="600"/>
      <c r="AB5" s="600"/>
      <c r="AC5" s="600"/>
      <c r="AD5" s="601">
        <v>7352664</v>
      </c>
      <c r="AE5" s="601"/>
      <c r="AF5" s="601"/>
      <c r="AG5" s="601"/>
      <c r="AH5" s="601"/>
      <c r="AI5" s="601"/>
      <c r="AJ5" s="601"/>
      <c r="AK5" s="601"/>
      <c r="AL5" s="602">
        <v>41</v>
      </c>
      <c r="AM5" s="603"/>
      <c r="AN5" s="603"/>
      <c r="AO5" s="604"/>
      <c r="AP5" s="594" t="s">
        <v>237</v>
      </c>
      <c r="AQ5" s="595"/>
      <c r="AR5" s="595"/>
      <c r="AS5" s="595"/>
      <c r="AT5" s="595"/>
      <c r="AU5" s="595"/>
      <c r="AV5" s="595"/>
      <c r="AW5" s="595"/>
      <c r="AX5" s="595"/>
      <c r="AY5" s="595"/>
      <c r="AZ5" s="595"/>
      <c r="BA5" s="595"/>
      <c r="BB5" s="595"/>
      <c r="BC5" s="595"/>
      <c r="BD5" s="595"/>
      <c r="BE5" s="595"/>
      <c r="BF5" s="596"/>
      <c r="BG5" s="608">
        <v>7344795</v>
      </c>
      <c r="BH5" s="609"/>
      <c r="BI5" s="609"/>
      <c r="BJ5" s="609"/>
      <c r="BK5" s="609"/>
      <c r="BL5" s="609"/>
      <c r="BM5" s="609"/>
      <c r="BN5" s="610"/>
      <c r="BO5" s="611">
        <v>96.6</v>
      </c>
      <c r="BP5" s="611"/>
      <c r="BQ5" s="611"/>
      <c r="BR5" s="611"/>
      <c r="BS5" s="612">
        <v>27538</v>
      </c>
      <c r="BT5" s="612"/>
      <c r="BU5" s="612"/>
      <c r="BV5" s="612"/>
      <c r="BW5" s="612"/>
      <c r="BX5" s="612"/>
      <c r="BY5" s="612"/>
      <c r="BZ5" s="612"/>
      <c r="CA5" s="612"/>
      <c r="CB5" s="616"/>
      <c r="CD5" s="590" t="s">
        <v>232</v>
      </c>
      <c r="CE5" s="591"/>
      <c r="CF5" s="591"/>
      <c r="CG5" s="591"/>
      <c r="CH5" s="591"/>
      <c r="CI5" s="591"/>
      <c r="CJ5" s="591"/>
      <c r="CK5" s="591"/>
      <c r="CL5" s="591"/>
      <c r="CM5" s="591"/>
      <c r="CN5" s="591"/>
      <c r="CO5" s="591"/>
      <c r="CP5" s="591"/>
      <c r="CQ5" s="592"/>
      <c r="CR5" s="590" t="s">
        <v>238</v>
      </c>
      <c r="CS5" s="591"/>
      <c r="CT5" s="591"/>
      <c r="CU5" s="591"/>
      <c r="CV5" s="591"/>
      <c r="CW5" s="591"/>
      <c r="CX5" s="591"/>
      <c r="CY5" s="592"/>
      <c r="CZ5" s="590" t="s">
        <v>230</v>
      </c>
      <c r="DA5" s="591"/>
      <c r="DB5" s="591"/>
      <c r="DC5" s="592"/>
      <c r="DD5" s="590" t="s">
        <v>239</v>
      </c>
      <c r="DE5" s="591"/>
      <c r="DF5" s="591"/>
      <c r="DG5" s="591"/>
      <c r="DH5" s="591"/>
      <c r="DI5" s="591"/>
      <c r="DJ5" s="591"/>
      <c r="DK5" s="591"/>
      <c r="DL5" s="591"/>
      <c r="DM5" s="591"/>
      <c r="DN5" s="591"/>
      <c r="DO5" s="591"/>
      <c r="DP5" s="592"/>
      <c r="DQ5" s="590" t="s">
        <v>240</v>
      </c>
      <c r="DR5" s="591"/>
      <c r="DS5" s="591"/>
      <c r="DT5" s="591"/>
      <c r="DU5" s="591"/>
      <c r="DV5" s="591"/>
      <c r="DW5" s="591"/>
      <c r="DX5" s="591"/>
      <c r="DY5" s="591"/>
      <c r="DZ5" s="591"/>
      <c r="EA5" s="591"/>
      <c r="EB5" s="591"/>
      <c r="EC5" s="592"/>
    </row>
    <row r="6" spans="2:143" ht="11.25" customHeight="1">
      <c r="B6" s="605" t="s">
        <v>241</v>
      </c>
      <c r="C6" s="606"/>
      <c r="D6" s="606"/>
      <c r="E6" s="606"/>
      <c r="F6" s="606"/>
      <c r="G6" s="606"/>
      <c r="H6" s="606"/>
      <c r="I6" s="606"/>
      <c r="J6" s="606"/>
      <c r="K6" s="606"/>
      <c r="L6" s="606"/>
      <c r="M6" s="606"/>
      <c r="N6" s="606"/>
      <c r="O6" s="606"/>
      <c r="P6" s="606"/>
      <c r="Q6" s="607"/>
      <c r="R6" s="608">
        <v>342132</v>
      </c>
      <c r="S6" s="609"/>
      <c r="T6" s="609"/>
      <c r="U6" s="609"/>
      <c r="V6" s="609"/>
      <c r="W6" s="609"/>
      <c r="X6" s="609"/>
      <c r="Y6" s="610"/>
      <c r="Z6" s="611">
        <v>0.9</v>
      </c>
      <c r="AA6" s="611"/>
      <c r="AB6" s="611"/>
      <c r="AC6" s="611"/>
      <c r="AD6" s="612">
        <v>342132</v>
      </c>
      <c r="AE6" s="612"/>
      <c r="AF6" s="612"/>
      <c r="AG6" s="612"/>
      <c r="AH6" s="612"/>
      <c r="AI6" s="612"/>
      <c r="AJ6" s="612"/>
      <c r="AK6" s="612"/>
      <c r="AL6" s="613">
        <v>1.9</v>
      </c>
      <c r="AM6" s="614"/>
      <c r="AN6" s="614"/>
      <c r="AO6" s="615"/>
      <c r="AP6" s="605" t="s">
        <v>242</v>
      </c>
      <c r="AQ6" s="606"/>
      <c r="AR6" s="606"/>
      <c r="AS6" s="606"/>
      <c r="AT6" s="606"/>
      <c r="AU6" s="606"/>
      <c r="AV6" s="606"/>
      <c r="AW6" s="606"/>
      <c r="AX6" s="606"/>
      <c r="AY6" s="606"/>
      <c r="AZ6" s="606"/>
      <c r="BA6" s="606"/>
      <c r="BB6" s="606"/>
      <c r="BC6" s="606"/>
      <c r="BD6" s="606"/>
      <c r="BE6" s="606"/>
      <c r="BF6" s="607"/>
      <c r="BG6" s="608">
        <v>7344795</v>
      </c>
      <c r="BH6" s="609"/>
      <c r="BI6" s="609"/>
      <c r="BJ6" s="609"/>
      <c r="BK6" s="609"/>
      <c r="BL6" s="609"/>
      <c r="BM6" s="609"/>
      <c r="BN6" s="610"/>
      <c r="BO6" s="611">
        <v>96.6</v>
      </c>
      <c r="BP6" s="611"/>
      <c r="BQ6" s="611"/>
      <c r="BR6" s="611"/>
      <c r="BS6" s="612">
        <v>27538</v>
      </c>
      <c r="BT6" s="612"/>
      <c r="BU6" s="612"/>
      <c r="BV6" s="612"/>
      <c r="BW6" s="612"/>
      <c r="BX6" s="612"/>
      <c r="BY6" s="612"/>
      <c r="BZ6" s="612"/>
      <c r="CA6" s="612"/>
      <c r="CB6" s="616"/>
      <c r="CD6" s="594" t="s">
        <v>243</v>
      </c>
      <c r="CE6" s="595"/>
      <c r="CF6" s="595"/>
      <c r="CG6" s="595"/>
      <c r="CH6" s="595"/>
      <c r="CI6" s="595"/>
      <c r="CJ6" s="595"/>
      <c r="CK6" s="595"/>
      <c r="CL6" s="595"/>
      <c r="CM6" s="595"/>
      <c r="CN6" s="595"/>
      <c r="CO6" s="595"/>
      <c r="CP6" s="595"/>
      <c r="CQ6" s="596"/>
      <c r="CR6" s="608">
        <v>196095</v>
      </c>
      <c r="CS6" s="609"/>
      <c r="CT6" s="609"/>
      <c r="CU6" s="609"/>
      <c r="CV6" s="609"/>
      <c r="CW6" s="609"/>
      <c r="CX6" s="609"/>
      <c r="CY6" s="610"/>
      <c r="CZ6" s="602">
        <v>0.5</v>
      </c>
      <c r="DA6" s="603"/>
      <c r="DB6" s="603"/>
      <c r="DC6" s="619"/>
      <c r="DD6" s="617" t="s">
        <v>130</v>
      </c>
      <c r="DE6" s="609"/>
      <c r="DF6" s="609"/>
      <c r="DG6" s="609"/>
      <c r="DH6" s="609"/>
      <c r="DI6" s="609"/>
      <c r="DJ6" s="609"/>
      <c r="DK6" s="609"/>
      <c r="DL6" s="609"/>
      <c r="DM6" s="609"/>
      <c r="DN6" s="609"/>
      <c r="DO6" s="609"/>
      <c r="DP6" s="610"/>
      <c r="DQ6" s="617">
        <v>196095</v>
      </c>
      <c r="DR6" s="609"/>
      <c r="DS6" s="609"/>
      <c r="DT6" s="609"/>
      <c r="DU6" s="609"/>
      <c r="DV6" s="609"/>
      <c r="DW6" s="609"/>
      <c r="DX6" s="609"/>
      <c r="DY6" s="609"/>
      <c r="DZ6" s="609"/>
      <c r="EA6" s="609"/>
      <c r="EB6" s="609"/>
      <c r="EC6" s="618"/>
    </row>
    <row r="7" spans="2:143" ht="11.25" customHeight="1">
      <c r="B7" s="605" t="s">
        <v>244</v>
      </c>
      <c r="C7" s="606"/>
      <c r="D7" s="606"/>
      <c r="E7" s="606"/>
      <c r="F7" s="606"/>
      <c r="G7" s="606"/>
      <c r="H7" s="606"/>
      <c r="I7" s="606"/>
      <c r="J7" s="606"/>
      <c r="K7" s="606"/>
      <c r="L7" s="606"/>
      <c r="M7" s="606"/>
      <c r="N7" s="606"/>
      <c r="O7" s="606"/>
      <c r="P7" s="606"/>
      <c r="Q7" s="607"/>
      <c r="R7" s="608">
        <v>5104</v>
      </c>
      <c r="S7" s="609"/>
      <c r="T7" s="609"/>
      <c r="U7" s="609"/>
      <c r="V7" s="609"/>
      <c r="W7" s="609"/>
      <c r="X7" s="609"/>
      <c r="Y7" s="610"/>
      <c r="Z7" s="611">
        <v>0</v>
      </c>
      <c r="AA7" s="611"/>
      <c r="AB7" s="611"/>
      <c r="AC7" s="611"/>
      <c r="AD7" s="612">
        <v>5104</v>
      </c>
      <c r="AE7" s="612"/>
      <c r="AF7" s="612"/>
      <c r="AG7" s="612"/>
      <c r="AH7" s="612"/>
      <c r="AI7" s="612"/>
      <c r="AJ7" s="612"/>
      <c r="AK7" s="612"/>
      <c r="AL7" s="613">
        <v>0</v>
      </c>
      <c r="AM7" s="614"/>
      <c r="AN7" s="614"/>
      <c r="AO7" s="615"/>
      <c r="AP7" s="605" t="s">
        <v>245</v>
      </c>
      <c r="AQ7" s="606"/>
      <c r="AR7" s="606"/>
      <c r="AS7" s="606"/>
      <c r="AT7" s="606"/>
      <c r="AU7" s="606"/>
      <c r="AV7" s="606"/>
      <c r="AW7" s="606"/>
      <c r="AX7" s="606"/>
      <c r="AY7" s="606"/>
      <c r="AZ7" s="606"/>
      <c r="BA7" s="606"/>
      <c r="BB7" s="606"/>
      <c r="BC7" s="606"/>
      <c r="BD7" s="606"/>
      <c r="BE7" s="606"/>
      <c r="BF7" s="607"/>
      <c r="BG7" s="608">
        <v>3508764</v>
      </c>
      <c r="BH7" s="609"/>
      <c r="BI7" s="609"/>
      <c r="BJ7" s="609"/>
      <c r="BK7" s="609"/>
      <c r="BL7" s="609"/>
      <c r="BM7" s="609"/>
      <c r="BN7" s="610"/>
      <c r="BO7" s="611">
        <v>46.1</v>
      </c>
      <c r="BP7" s="611"/>
      <c r="BQ7" s="611"/>
      <c r="BR7" s="611"/>
      <c r="BS7" s="612">
        <v>27538</v>
      </c>
      <c r="BT7" s="612"/>
      <c r="BU7" s="612"/>
      <c r="BV7" s="612"/>
      <c r="BW7" s="612"/>
      <c r="BX7" s="612"/>
      <c r="BY7" s="612"/>
      <c r="BZ7" s="612"/>
      <c r="CA7" s="612"/>
      <c r="CB7" s="616"/>
      <c r="CD7" s="605" t="s">
        <v>246</v>
      </c>
      <c r="CE7" s="606"/>
      <c r="CF7" s="606"/>
      <c r="CG7" s="606"/>
      <c r="CH7" s="606"/>
      <c r="CI7" s="606"/>
      <c r="CJ7" s="606"/>
      <c r="CK7" s="606"/>
      <c r="CL7" s="606"/>
      <c r="CM7" s="606"/>
      <c r="CN7" s="606"/>
      <c r="CO7" s="606"/>
      <c r="CP7" s="606"/>
      <c r="CQ7" s="607"/>
      <c r="CR7" s="608">
        <v>7645002</v>
      </c>
      <c r="CS7" s="609"/>
      <c r="CT7" s="609"/>
      <c r="CU7" s="609"/>
      <c r="CV7" s="609"/>
      <c r="CW7" s="609"/>
      <c r="CX7" s="609"/>
      <c r="CY7" s="610"/>
      <c r="CZ7" s="611">
        <v>21.3</v>
      </c>
      <c r="DA7" s="611"/>
      <c r="DB7" s="611"/>
      <c r="DC7" s="611"/>
      <c r="DD7" s="617">
        <v>36853</v>
      </c>
      <c r="DE7" s="609"/>
      <c r="DF7" s="609"/>
      <c r="DG7" s="609"/>
      <c r="DH7" s="609"/>
      <c r="DI7" s="609"/>
      <c r="DJ7" s="609"/>
      <c r="DK7" s="609"/>
      <c r="DL7" s="609"/>
      <c r="DM7" s="609"/>
      <c r="DN7" s="609"/>
      <c r="DO7" s="609"/>
      <c r="DP7" s="610"/>
      <c r="DQ7" s="617">
        <v>4828697</v>
      </c>
      <c r="DR7" s="609"/>
      <c r="DS7" s="609"/>
      <c r="DT7" s="609"/>
      <c r="DU7" s="609"/>
      <c r="DV7" s="609"/>
      <c r="DW7" s="609"/>
      <c r="DX7" s="609"/>
      <c r="DY7" s="609"/>
      <c r="DZ7" s="609"/>
      <c r="EA7" s="609"/>
      <c r="EB7" s="609"/>
      <c r="EC7" s="618"/>
    </row>
    <row r="8" spans="2:143" ht="11.25" customHeight="1">
      <c r="B8" s="605" t="s">
        <v>247</v>
      </c>
      <c r="C8" s="606"/>
      <c r="D8" s="606"/>
      <c r="E8" s="606"/>
      <c r="F8" s="606"/>
      <c r="G8" s="606"/>
      <c r="H8" s="606"/>
      <c r="I8" s="606"/>
      <c r="J8" s="606"/>
      <c r="K8" s="606"/>
      <c r="L8" s="606"/>
      <c r="M8" s="606"/>
      <c r="N8" s="606"/>
      <c r="O8" s="606"/>
      <c r="P8" s="606"/>
      <c r="Q8" s="607"/>
      <c r="R8" s="608">
        <v>52601</v>
      </c>
      <c r="S8" s="609"/>
      <c r="T8" s="609"/>
      <c r="U8" s="609"/>
      <c r="V8" s="609"/>
      <c r="W8" s="609"/>
      <c r="X8" s="609"/>
      <c r="Y8" s="610"/>
      <c r="Z8" s="611">
        <v>0.1</v>
      </c>
      <c r="AA8" s="611"/>
      <c r="AB8" s="611"/>
      <c r="AC8" s="611"/>
      <c r="AD8" s="612">
        <v>52601</v>
      </c>
      <c r="AE8" s="612"/>
      <c r="AF8" s="612"/>
      <c r="AG8" s="612"/>
      <c r="AH8" s="612"/>
      <c r="AI8" s="612"/>
      <c r="AJ8" s="612"/>
      <c r="AK8" s="612"/>
      <c r="AL8" s="613">
        <v>0.3</v>
      </c>
      <c r="AM8" s="614"/>
      <c r="AN8" s="614"/>
      <c r="AO8" s="615"/>
      <c r="AP8" s="605" t="s">
        <v>248</v>
      </c>
      <c r="AQ8" s="606"/>
      <c r="AR8" s="606"/>
      <c r="AS8" s="606"/>
      <c r="AT8" s="606"/>
      <c r="AU8" s="606"/>
      <c r="AV8" s="606"/>
      <c r="AW8" s="606"/>
      <c r="AX8" s="606"/>
      <c r="AY8" s="606"/>
      <c r="AZ8" s="606"/>
      <c r="BA8" s="606"/>
      <c r="BB8" s="606"/>
      <c r="BC8" s="606"/>
      <c r="BD8" s="606"/>
      <c r="BE8" s="606"/>
      <c r="BF8" s="607"/>
      <c r="BG8" s="608">
        <v>117789</v>
      </c>
      <c r="BH8" s="609"/>
      <c r="BI8" s="609"/>
      <c r="BJ8" s="609"/>
      <c r="BK8" s="609"/>
      <c r="BL8" s="609"/>
      <c r="BM8" s="609"/>
      <c r="BN8" s="610"/>
      <c r="BO8" s="611">
        <v>1.5</v>
      </c>
      <c r="BP8" s="611"/>
      <c r="BQ8" s="611"/>
      <c r="BR8" s="611"/>
      <c r="BS8" s="612" t="s">
        <v>130</v>
      </c>
      <c r="BT8" s="612"/>
      <c r="BU8" s="612"/>
      <c r="BV8" s="612"/>
      <c r="BW8" s="612"/>
      <c r="BX8" s="612"/>
      <c r="BY8" s="612"/>
      <c r="BZ8" s="612"/>
      <c r="CA8" s="612"/>
      <c r="CB8" s="616"/>
      <c r="CD8" s="605" t="s">
        <v>249</v>
      </c>
      <c r="CE8" s="606"/>
      <c r="CF8" s="606"/>
      <c r="CG8" s="606"/>
      <c r="CH8" s="606"/>
      <c r="CI8" s="606"/>
      <c r="CJ8" s="606"/>
      <c r="CK8" s="606"/>
      <c r="CL8" s="606"/>
      <c r="CM8" s="606"/>
      <c r="CN8" s="606"/>
      <c r="CO8" s="606"/>
      <c r="CP8" s="606"/>
      <c r="CQ8" s="607"/>
      <c r="CR8" s="608">
        <v>10452523</v>
      </c>
      <c r="CS8" s="609"/>
      <c r="CT8" s="609"/>
      <c r="CU8" s="609"/>
      <c r="CV8" s="609"/>
      <c r="CW8" s="609"/>
      <c r="CX8" s="609"/>
      <c r="CY8" s="610"/>
      <c r="CZ8" s="611">
        <v>29.2</v>
      </c>
      <c r="DA8" s="611"/>
      <c r="DB8" s="611"/>
      <c r="DC8" s="611"/>
      <c r="DD8" s="617">
        <v>58991</v>
      </c>
      <c r="DE8" s="609"/>
      <c r="DF8" s="609"/>
      <c r="DG8" s="609"/>
      <c r="DH8" s="609"/>
      <c r="DI8" s="609"/>
      <c r="DJ8" s="609"/>
      <c r="DK8" s="609"/>
      <c r="DL8" s="609"/>
      <c r="DM8" s="609"/>
      <c r="DN8" s="609"/>
      <c r="DO8" s="609"/>
      <c r="DP8" s="610"/>
      <c r="DQ8" s="617">
        <v>4936711</v>
      </c>
      <c r="DR8" s="609"/>
      <c r="DS8" s="609"/>
      <c r="DT8" s="609"/>
      <c r="DU8" s="609"/>
      <c r="DV8" s="609"/>
      <c r="DW8" s="609"/>
      <c r="DX8" s="609"/>
      <c r="DY8" s="609"/>
      <c r="DZ8" s="609"/>
      <c r="EA8" s="609"/>
      <c r="EB8" s="609"/>
      <c r="EC8" s="618"/>
    </row>
    <row r="9" spans="2:143" ht="11.25" customHeight="1">
      <c r="B9" s="605" t="s">
        <v>250</v>
      </c>
      <c r="C9" s="606"/>
      <c r="D9" s="606"/>
      <c r="E9" s="606"/>
      <c r="F9" s="606"/>
      <c r="G9" s="606"/>
      <c r="H9" s="606"/>
      <c r="I9" s="606"/>
      <c r="J9" s="606"/>
      <c r="K9" s="606"/>
      <c r="L9" s="606"/>
      <c r="M9" s="606"/>
      <c r="N9" s="606"/>
      <c r="O9" s="606"/>
      <c r="P9" s="606"/>
      <c r="Q9" s="607"/>
      <c r="R9" s="608">
        <v>66247</v>
      </c>
      <c r="S9" s="609"/>
      <c r="T9" s="609"/>
      <c r="U9" s="609"/>
      <c r="V9" s="609"/>
      <c r="W9" s="609"/>
      <c r="X9" s="609"/>
      <c r="Y9" s="610"/>
      <c r="Z9" s="611">
        <v>0.2</v>
      </c>
      <c r="AA9" s="611"/>
      <c r="AB9" s="611"/>
      <c r="AC9" s="611"/>
      <c r="AD9" s="612">
        <v>66247</v>
      </c>
      <c r="AE9" s="612"/>
      <c r="AF9" s="612"/>
      <c r="AG9" s="612"/>
      <c r="AH9" s="612"/>
      <c r="AI9" s="612"/>
      <c r="AJ9" s="612"/>
      <c r="AK9" s="612"/>
      <c r="AL9" s="613">
        <v>0.4</v>
      </c>
      <c r="AM9" s="614"/>
      <c r="AN9" s="614"/>
      <c r="AO9" s="615"/>
      <c r="AP9" s="605" t="s">
        <v>251</v>
      </c>
      <c r="AQ9" s="606"/>
      <c r="AR9" s="606"/>
      <c r="AS9" s="606"/>
      <c r="AT9" s="606"/>
      <c r="AU9" s="606"/>
      <c r="AV9" s="606"/>
      <c r="AW9" s="606"/>
      <c r="AX9" s="606"/>
      <c r="AY9" s="606"/>
      <c r="AZ9" s="606"/>
      <c r="BA9" s="606"/>
      <c r="BB9" s="606"/>
      <c r="BC9" s="606"/>
      <c r="BD9" s="606"/>
      <c r="BE9" s="606"/>
      <c r="BF9" s="607"/>
      <c r="BG9" s="608">
        <v>2998917</v>
      </c>
      <c r="BH9" s="609"/>
      <c r="BI9" s="609"/>
      <c r="BJ9" s="609"/>
      <c r="BK9" s="609"/>
      <c r="BL9" s="609"/>
      <c r="BM9" s="609"/>
      <c r="BN9" s="610"/>
      <c r="BO9" s="611">
        <v>39.4</v>
      </c>
      <c r="BP9" s="611"/>
      <c r="BQ9" s="611"/>
      <c r="BR9" s="611"/>
      <c r="BS9" s="612" t="s">
        <v>130</v>
      </c>
      <c r="BT9" s="612"/>
      <c r="BU9" s="612"/>
      <c r="BV9" s="612"/>
      <c r="BW9" s="612"/>
      <c r="BX9" s="612"/>
      <c r="BY9" s="612"/>
      <c r="BZ9" s="612"/>
      <c r="CA9" s="612"/>
      <c r="CB9" s="616"/>
      <c r="CD9" s="605" t="s">
        <v>252</v>
      </c>
      <c r="CE9" s="606"/>
      <c r="CF9" s="606"/>
      <c r="CG9" s="606"/>
      <c r="CH9" s="606"/>
      <c r="CI9" s="606"/>
      <c r="CJ9" s="606"/>
      <c r="CK9" s="606"/>
      <c r="CL9" s="606"/>
      <c r="CM9" s="606"/>
      <c r="CN9" s="606"/>
      <c r="CO9" s="606"/>
      <c r="CP9" s="606"/>
      <c r="CQ9" s="607"/>
      <c r="CR9" s="608">
        <v>5263593</v>
      </c>
      <c r="CS9" s="609"/>
      <c r="CT9" s="609"/>
      <c r="CU9" s="609"/>
      <c r="CV9" s="609"/>
      <c r="CW9" s="609"/>
      <c r="CX9" s="609"/>
      <c r="CY9" s="610"/>
      <c r="CZ9" s="611">
        <v>14.7</v>
      </c>
      <c r="DA9" s="611"/>
      <c r="DB9" s="611"/>
      <c r="DC9" s="611"/>
      <c r="DD9" s="617">
        <v>37159</v>
      </c>
      <c r="DE9" s="609"/>
      <c r="DF9" s="609"/>
      <c r="DG9" s="609"/>
      <c r="DH9" s="609"/>
      <c r="DI9" s="609"/>
      <c r="DJ9" s="609"/>
      <c r="DK9" s="609"/>
      <c r="DL9" s="609"/>
      <c r="DM9" s="609"/>
      <c r="DN9" s="609"/>
      <c r="DO9" s="609"/>
      <c r="DP9" s="610"/>
      <c r="DQ9" s="617">
        <v>3976738</v>
      </c>
      <c r="DR9" s="609"/>
      <c r="DS9" s="609"/>
      <c r="DT9" s="609"/>
      <c r="DU9" s="609"/>
      <c r="DV9" s="609"/>
      <c r="DW9" s="609"/>
      <c r="DX9" s="609"/>
      <c r="DY9" s="609"/>
      <c r="DZ9" s="609"/>
      <c r="EA9" s="609"/>
      <c r="EB9" s="609"/>
      <c r="EC9" s="618"/>
    </row>
    <row r="10" spans="2:143" ht="11.25" customHeight="1">
      <c r="B10" s="605" t="s">
        <v>253</v>
      </c>
      <c r="C10" s="606"/>
      <c r="D10" s="606"/>
      <c r="E10" s="606"/>
      <c r="F10" s="606"/>
      <c r="G10" s="606"/>
      <c r="H10" s="606"/>
      <c r="I10" s="606"/>
      <c r="J10" s="606"/>
      <c r="K10" s="606"/>
      <c r="L10" s="606"/>
      <c r="M10" s="606"/>
      <c r="N10" s="606"/>
      <c r="O10" s="606"/>
      <c r="P10" s="606"/>
      <c r="Q10" s="607"/>
      <c r="R10" s="608" t="s">
        <v>130</v>
      </c>
      <c r="S10" s="609"/>
      <c r="T10" s="609"/>
      <c r="U10" s="609"/>
      <c r="V10" s="609"/>
      <c r="W10" s="609"/>
      <c r="X10" s="609"/>
      <c r="Y10" s="610"/>
      <c r="Z10" s="611" t="s">
        <v>130</v>
      </c>
      <c r="AA10" s="611"/>
      <c r="AB10" s="611"/>
      <c r="AC10" s="611"/>
      <c r="AD10" s="612" t="s">
        <v>130</v>
      </c>
      <c r="AE10" s="612"/>
      <c r="AF10" s="612"/>
      <c r="AG10" s="612"/>
      <c r="AH10" s="612"/>
      <c r="AI10" s="612"/>
      <c r="AJ10" s="612"/>
      <c r="AK10" s="612"/>
      <c r="AL10" s="613" t="s">
        <v>130</v>
      </c>
      <c r="AM10" s="614"/>
      <c r="AN10" s="614"/>
      <c r="AO10" s="615"/>
      <c r="AP10" s="605" t="s">
        <v>254</v>
      </c>
      <c r="AQ10" s="606"/>
      <c r="AR10" s="606"/>
      <c r="AS10" s="606"/>
      <c r="AT10" s="606"/>
      <c r="AU10" s="606"/>
      <c r="AV10" s="606"/>
      <c r="AW10" s="606"/>
      <c r="AX10" s="606"/>
      <c r="AY10" s="606"/>
      <c r="AZ10" s="606"/>
      <c r="BA10" s="606"/>
      <c r="BB10" s="606"/>
      <c r="BC10" s="606"/>
      <c r="BD10" s="606"/>
      <c r="BE10" s="606"/>
      <c r="BF10" s="607"/>
      <c r="BG10" s="608">
        <v>158009</v>
      </c>
      <c r="BH10" s="609"/>
      <c r="BI10" s="609"/>
      <c r="BJ10" s="609"/>
      <c r="BK10" s="609"/>
      <c r="BL10" s="609"/>
      <c r="BM10" s="609"/>
      <c r="BN10" s="610"/>
      <c r="BO10" s="611">
        <v>2.1</v>
      </c>
      <c r="BP10" s="611"/>
      <c r="BQ10" s="611"/>
      <c r="BR10" s="611"/>
      <c r="BS10" s="612" t="s">
        <v>130</v>
      </c>
      <c r="BT10" s="612"/>
      <c r="BU10" s="612"/>
      <c r="BV10" s="612"/>
      <c r="BW10" s="612"/>
      <c r="BX10" s="612"/>
      <c r="BY10" s="612"/>
      <c r="BZ10" s="612"/>
      <c r="CA10" s="612"/>
      <c r="CB10" s="616"/>
      <c r="CD10" s="605" t="s">
        <v>255</v>
      </c>
      <c r="CE10" s="606"/>
      <c r="CF10" s="606"/>
      <c r="CG10" s="606"/>
      <c r="CH10" s="606"/>
      <c r="CI10" s="606"/>
      <c r="CJ10" s="606"/>
      <c r="CK10" s="606"/>
      <c r="CL10" s="606"/>
      <c r="CM10" s="606"/>
      <c r="CN10" s="606"/>
      <c r="CO10" s="606"/>
      <c r="CP10" s="606"/>
      <c r="CQ10" s="607"/>
      <c r="CR10" s="608">
        <v>963</v>
      </c>
      <c r="CS10" s="609"/>
      <c r="CT10" s="609"/>
      <c r="CU10" s="609"/>
      <c r="CV10" s="609"/>
      <c r="CW10" s="609"/>
      <c r="CX10" s="609"/>
      <c r="CY10" s="610"/>
      <c r="CZ10" s="611">
        <v>0</v>
      </c>
      <c r="DA10" s="611"/>
      <c r="DB10" s="611"/>
      <c r="DC10" s="611"/>
      <c r="DD10" s="617" t="s">
        <v>130</v>
      </c>
      <c r="DE10" s="609"/>
      <c r="DF10" s="609"/>
      <c r="DG10" s="609"/>
      <c r="DH10" s="609"/>
      <c r="DI10" s="609"/>
      <c r="DJ10" s="609"/>
      <c r="DK10" s="609"/>
      <c r="DL10" s="609"/>
      <c r="DM10" s="609"/>
      <c r="DN10" s="609"/>
      <c r="DO10" s="609"/>
      <c r="DP10" s="610"/>
      <c r="DQ10" s="617">
        <v>963</v>
      </c>
      <c r="DR10" s="609"/>
      <c r="DS10" s="609"/>
      <c r="DT10" s="609"/>
      <c r="DU10" s="609"/>
      <c r="DV10" s="609"/>
      <c r="DW10" s="609"/>
      <c r="DX10" s="609"/>
      <c r="DY10" s="609"/>
      <c r="DZ10" s="609"/>
      <c r="EA10" s="609"/>
      <c r="EB10" s="609"/>
      <c r="EC10" s="618"/>
    </row>
    <row r="11" spans="2:143" ht="11.25" customHeight="1">
      <c r="B11" s="605" t="s">
        <v>256</v>
      </c>
      <c r="C11" s="606"/>
      <c r="D11" s="606"/>
      <c r="E11" s="606"/>
      <c r="F11" s="606"/>
      <c r="G11" s="606"/>
      <c r="H11" s="606"/>
      <c r="I11" s="606"/>
      <c r="J11" s="606"/>
      <c r="K11" s="606"/>
      <c r="L11" s="606"/>
      <c r="M11" s="606"/>
      <c r="N11" s="606"/>
      <c r="O11" s="606"/>
      <c r="P11" s="606"/>
      <c r="Q11" s="607"/>
      <c r="R11" s="608">
        <v>1572019</v>
      </c>
      <c r="S11" s="609"/>
      <c r="T11" s="609"/>
      <c r="U11" s="609"/>
      <c r="V11" s="609"/>
      <c r="W11" s="609"/>
      <c r="X11" s="609"/>
      <c r="Y11" s="610"/>
      <c r="Z11" s="613">
        <v>4.0999999999999996</v>
      </c>
      <c r="AA11" s="614"/>
      <c r="AB11" s="614"/>
      <c r="AC11" s="620"/>
      <c r="AD11" s="617">
        <v>1572019</v>
      </c>
      <c r="AE11" s="609"/>
      <c r="AF11" s="609"/>
      <c r="AG11" s="609"/>
      <c r="AH11" s="609"/>
      <c r="AI11" s="609"/>
      <c r="AJ11" s="609"/>
      <c r="AK11" s="610"/>
      <c r="AL11" s="613">
        <v>8.8000000000000007</v>
      </c>
      <c r="AM11" s="614"/>
      <c r="AN11" s="614"/>
      <c r="AO11" s="615"/>
      <c r="AP11" s="605" t="s">
        <v>257</v>
      </c>
      <c r="AQ11" s="606"/>
      <c r="AR11" s="606"/>
      <c r="AS11" s="606"/>
      <c r="AT11" s="606"/>
      <c r="AU11" s="606"/>
      <c r="AV11" s="606"/>
      <c r="AW11" s="606"/>
      <c r="AX11" s="606"/>
      <c r="AY11" s="606"/>
      <c r="AZ11" s="606"/>
      <c r="BA11" s="606"/>
      <c r="BB11" s="606"/>
      <c r="BC11" s="606"/>
      <c r="BD11" s="606"/>
      <c r="BE11" s="606"/>
      <c r="BF11" s="607"/>
      <c r="BG11" s="608">
        <v>234049</v>
      </c>
      <c r="BH11" s="609"/>
      <c r="BI11" s="609"/>
      <c r="BJ11" s="609"/>
      <c r="BK11" s="609"/>
      <c r="BL11" s="609"/>
      <c r="BM11" s="609"/>
      <c r="BN11" s="610"/>
      <c r="BO11" s="611">
        <v>3.1</v>
      </c>
      <c r="BP11" s="611"/>
      <c r="BQ11" s="611"/>
      <c r="BR11" s="611"/>
      <c r="BS11" s="612">
        <v>27538</v>
      </c>
      <c r="BT11" s="612"/>
      <c r="BU11" s="612"/>
      <c r="BV11" s="612"/>
      <c r="BW11" s="612"/>
      <c r="BX11" s="612"/>
      <c r="BY11" s="612"/>
      <c r="BZ11" s="612"/>
      <c r="CA11" s="612"/>
      <c r="CB11" s="616"/>
      <c r="CD11" s="605" t="s">
        <v>258</v>
      </c>
      <c r="CE11" s="606"/>
      <c r="CF11" s="606"/>
      <c r="CG11" s="606"/>
      <c r="CH11" s="606"/>
      <c r="CI11" s="606"/>
      <c r="CJ11" s="606"/>
      <c r="CK11" s="606"/>
      <c r="CL11" s="606"/>
      <c r="CM11" s="606"/>
      <c r="CN11" s="606"/>
      <c r="CO11" s="606"/>
      <c r="CP11" s="606"/>
      <c r="CQ11" s="607"/>
      <c r="CR11" s="608">
        <v>1178622</v>
      </c>
      <c r="CS11" s="609"/>
      <c r="CT11" s="609"/>
      <c r="CU11" s="609"/>
      <c r="CV11" s="609"/>
      <c r="CW11" s="609"/>
      <c r="CX11" s="609"/>
      <c r="CY11" s="610"/>
      <c r="CZ11" s="611">
        <v>3.3</v>
      </c>
      <c r="DA11" s="611"/>
      <c r="DB11" s="611"/>
      <c r="DC11" s="611"/>
      <c r="DD11" s="617">
        <v>462457</v>
      </c>
      <c r="DE11" s="609"/>
      <c r="DF11" s="609"/>
      <c r="DG11" s="609"/>
      <c r="DH11" s="609"/>
      <c r="DI11" s="609"/>
      <c r="DJ11" s="609"/>
      <c r="DK11" s="609"/>
      <c r="DL11" s="609"/>
      <c r="DM11" s="609"/>
      <c r="DN11" s="609"/>
      <c r="DO11" s="609"/>
      <c r="DP11" s="610"/>
      <c r="DQ11" s="617">
        <v>582770</v>
      </c>
      <c r="DR11" s="609"/>
      <c r="DS11" s="609"/>
      <c r="DT11" s="609"/>
      <c r="DU11" s="609"/>
      <c r="DV11" s="609"/>
      <c r="DW11" s="609"/>
      <c r="DX11" s="609"/>
      <c r="DY11" s="609"/>
      <c r="DZ11" s="609"/>
      <c r="EA11" s="609"/>
      <c r="EB11" s="609"/>
      <c r="EC11" s="618"/>
    </row>
    <row r="12" spans="2:143" ht="11.25" customHeight="1">
      <c r="B12" s="605" t="s">
        <v>259</v>
      </c>
      <c r="C12" s="606"/>
      <c r="D12" s="606"/>
      <c r="E12" s="606"/>
      <c r="F12" s="606"/>
      <c r="G12" s="606"/>
      <c r="H12" s="606"/>
      <c r="I12" s="606"/>
      <c r="J12" s="606"/>
      <c r="K12" s="606"/>
      <c r="L12" s="606"/>
      <c r="M12" s="606"/>
      <c r="N12" s="606"/>
      <c r="O12" s="606"/>
      <c r="P12" s="606"/>
      <c r="Q12" s="607"/>
      <c r="R12" s="608" t="s">
        <v>130</v>
      </c>
      <c r="S12" s="609"/>
      <c r="T12" s="609"/>
      <c r="U12" s="609"/>
      <c r="V12" s="609"/>
      <c r="W12" s="609"/>
      <c r="X12" s="609"/>
      <c r="Y12" s="610"/>
      <c r="Z12" s="611" t="s">
        <v>130</v>
      </c>
      <c r="AA12" s="611"/>
      <c r="AB12" s="611"/>
      <c r="AC12" s="611"/>
      <c r="AD12" s="612" t="s">
        <v>130</v>
      </c>
      <c r="AE12" s="612"/>
      <c r="AF12" s="612"/>
      <c r="AG12" s="612"/>
      <c r="AH12" s="612"/>
      <c r="AI12" s="612"/>
      <c r="AJ12" s="612"/>
      <c r="AK12" s="612"/>
      <c r="AL12" s="613" t="s">
        <v>130</v>
      </c>
      <c r="AM12" s="614"/>
      <c r="AN12" s="614"/>
      <c r="AO12" s="615"/>
      <c r="AP12" s="605" t="s">
        <v>260</v>
      </c>
      <c r="AQ12" s="606"/>
      <c r="AR12" s="606"/>
      <c r="AS12" s="606"/>
      <c r="AT12" s="606"/>
      <c r="AU12" s="606"/>
      <c r="AV12" s="606"/>
      <c r="AW12" s="606"/>
      <c r="AX12" s="606"/>
      <c r="AY12" s="606"/>
      <c r="AZ12" s="606"/>
      <c r="BA12" s="606"/>
      <c r="BB12" s="606"/>
      <c r="BC12" s="606"/>
      <c r="BD12" s="606"/>
      <c r="BE12" s="606"/>
      <c r="BF12" s="607"/>
      <c r="BG12" s="608">
        <v>3055100</v>
      </c>
      <c r="BH12" s="609"/>
      <c r="BI12" s="609"/>
      <c r="BJ12" s="609"/>
      <c r="BK12" s="609"/>
      <c r="BL12" s="609"/>
      <c r="BM12" s="609"/>
      <c r="BN12" s="610"/>
      <c r="BO12" s="611">
        <v>40.200000000000003</v>
      </c>
      <c r="BP12" s="611"/>
      <c r="BQ12" s="611"/>
      <c r="BR12" s="611"/>
      <c r="BS12" s="612" t="s">
        <v>130</v>
      </c>
      <c r="BT12" s="612"/>
      <c r="BU12" s="612"/>
      <c r="BV12" s="612"/>
      <c r="BW12" s="612"/>
      <c r="BX12" s="612"/>
      <c r="BY12" s="612"/>
      <c r="BZ12" s="612"/>
      <c r="CA12" s="612"/>
      <c r="CB12" s="616"/>
      <c r="CD12" s="605" t="s">
        <v>261</v>
      </c>
      <c r="CE12" s="606"/>
      <c r="CF12" s="606"/>
      <c r="CG12" s="606"/>
      <c r="CH12" s="606"/>
      <c r="CI12" s="606"/>
      <c r="CJ12" s="606"/>
      <c r="CK12" s="606"/>
      <c r="CL12" s="606"/>
      <c r="CM12" s="606"/>
      <c r="CN12" s="606"/>
      <c r="CO12" s="606"/>
      <c r="CP12" s="606"/>
      <c r="CQ12" s="607"/>
      <c r="CR12" s="608">
        <v>456264</v>
      </c>
      <c r="CS12" s="609"/>
      <c r="CT12" s="609"/>
      <c r="CU12" s="609"/>
      <c r="CV12" s="609"/>
      <c r="CW12" s="609"/>
      <c r="CX12" s="609"/>
      <c r="CY12" s="610"/>
      <c r="CZ12" s="611">
        <v>1.3</v>
      </c>
      <c r="DA12" s="611"/>
      <c r="DB12" s="611"/>
      <c r="DC12" s="611"/>
      <c r="DD12" s="617">
        <v>5337</v>
      </c>
      <c r="DE12" s="609"/>
      <c r="DF12" s="609"/>
      <c r="DG12" s="609"/>
      <c r="DH12" s="609"/>
      <c r="DI12" s="609"/>
      <c r="DJ12" s="609"/>
      <c r="DK12" s="609"/>
      <c r="DL12" s="609"/>
      <c r="DM12" s="609"/>
      <c r="DN12" s="609"/>
      <c r="DO12" s="609"/>
      <c r="DP12" s="610"/>
      <c r="DQ12" s="617">
        <v>322218</v>
      </c>
      <c r="DR12" s="609"/>
      <c r="DS12" s="609"/>
      <c r="DT12" s="609"/>
      <c r="DU12" s="609"/>
      <c r="DV12" s="609"/>
      <c r="DW12" s="609"/>
      <c r="DX12" s="609"/>
      <c r="DY12" s="609"/>
      <c r="DZ12" s="609"/>
      <c r="EA12" s="609"/>
      <c r="EB12" s="609"/>
      <c r="EC12" s="618"/>
    </row>
    <row r="13" spans="2:143" ht="11.25" customHeight="1">
      <c r="B13" s="605" t="s">
        <v>262</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11" t="s">
        <v>130</v>
      </c>
      <c r="AA13" s="611"/>
      <c r="AB13" s="611"/>
      <c r="AC13" s="611"/>
      <c r="AD13" s="612" t="s">
        <v>130</v>
      </c>
      <c r="AE13" s="612"/>
      <c r="AF13" s="612"/>
      <c r="AG13" s="612"/>
      <c r="AH13" s="612"/>
      <c r="AI13" s="612"/>
      <c r="AJ13" s="612"/>
      <c r="AK13" s="612"/>
      <c r="AL13" s="613" t="s">
        <v>130</v>
      </c>
      <c r="AM13" s="614"/>
      <c r="AN13" s="614"/>
      <c r="AO13" s="615"/>
      <c r="AP13" s="605" t="s">
        <v>263</v>
      </c>
      <c r="AQ13" s="606"/>
      <c r="AR13" s="606"/>
      <c r="AS13" s="606"/>
      <c r="AT13" s="606"/>
      <c r="AU13" s="606"/>
      <c r="AV13" s="606"/>
      <c r="AW13" s="606"/>
      <c r="AX13" s="606"/>
      <c r="AY13" s="606"/>
      <c r="AZ13" s="606"/>
      <c r="BA13" s="606"/>
      <c r="BB13" s="606"/>
      <c r="BC13" s="606"/>
      <c r="BD13" s="606"/>
      <c r="BE13" s="606"/>
      <c r="BF13" s="607"/>
      <c r="BG13" s="608">
        <v>3052215</v>
      </c>
      <c r="BH13" s="609"/>
      <c r="BI13" s="609"/>
      <c r="BJ13" s="609"/>
      <c r="BK13" s="609"/>
      <c r="BL13" s="609"/>
      <c r="BM13" s="609"/>
      <c r="BN13" s="610"/>
      <c r="BO13" s="611">
        <v>40.1</v>
      </c>
      <c r="BP13" s="611"/>
      <c r="BQ13" s="611"/>
      <c r="BR13" s="611"/>
      <c r="BS13" s="612" t="s">
        <v>130</v>
      </c>
      <c r="BT13" s="612"/>
      <c r="BU13" s="612"/>
      <c r="BV13" s="612"/>
      <c r="BW13" s="612"/>
      <c r="BX13" s="612"/>
      <c r="BY13" s="612"/>
      <c r="BZ13" s="612"/>
      <c r="CA13" s="612"/>
      <c r="CB13" s="616"/>
      <c r="CD13" s="605" t="s">
        <v>264</v>
      </c>
      <c r="CE13" s="606"/>
      <c r="CF13" s="606"/>
      <c r="CG13" s="606"/>
      <c r="CH13" s="606"/>
      <c r="CI13" s="606"/>
      <c r="CJ13" s="606"/>
      <c r="CK13" s="606"/>
      <c r="CL13" s="606"/>
      <c r="CM13" s="606"/>
      <c r="CN13" s="606"/>
      <c r="CO13" s="606"/>
      <c r="CP13" s="606"/>
      <c r="CQ13" s="607"/>
      <c r="CR13" s="608">
        <v>2866031</v>
      </c>
      <c r="CS13" s="609"/>
      <c r="CT13" s="609"/>
      <c r="CU13" s="609"/>
      <c r="CV13" s="609"/>
      <c r="CW13" s="609"/>
      <c r="CX13" s="609"/>
      <c r="CY13" s="610"/>
      <c r="CZ13" s="611">
        <v>8</v>
      </c>
      <c r="DA13" s="611"/>
      <c r="DB13" s="611"/>
      <c r="DC13" s="611"/>
      <c r="DD13" s="617">
        <v>1987884</v>
      </c>
      <c r="DE13" s="609"/>
      <c r="DF13" s="609"/>
      <c r="DG13" s="609"/>
      <c r="DH13" s="609"/>
      <c r="DI13" s="609"/>
      <c r="DJ13" s="609"/>
      <c r="DK13" s="609"/>
      <c r="DL13" s="609"/>
      <c r="DM13" s="609"/>
      <c r="DN13" s="609"/>
      <c r="DO13" s="609"/>
      <c r="DP13" s="610"/>
      <c r="DQ13" s="617">
        <v>1191118</v>
      </c>
      <c r="DR13" s="609"/>
      <c r="DS13" s="609"/>
      <c r="DT13" s="609"/>
      <c r="DU13" s="609"/>
      <c r="DV13" s="609"/>
      <c r="DW13" s="609"/>
      <c r="DX13" s="609"/>
      <c r="DY13" s="609"/>
      <c r="DZ13" s="609"/>
      <c r="EA13" s="609"/>
      <c r="EB13" s="609"/>
      <c r="EC13" s="618"/>
    </row>
    <row r="14" spans="2:143" ht="11.25" customHeight="1">
      <c r="B14" s="605" t="s">
        <v>265</v>
      </c>
      <c r="C14" s="606"/>
      <c r="D14" s="606"/>
      <c r="E14" s="606"/>
      <c r="F14" s="606"/>
      <c r="G14" s="606"/>
      <c r="H14" s="606"/>
      <c r="I14" s="606"/>
      <c r="J14" s="606"/>
      <c r="K14" s="606"/>
      <c r="L14" s="606"/>
      <c r="M14" s="606"/>
      <c r="N14" s="606"/>
      <c r="O14" s="606"/>
      <c r="P14" s="606"/>
      <c r="Q14" s="607"/>
      <c r="R14" s="608" t="s">
        <v>130</v>
      </c>
      <c r="S14" s="609"/>
      <c r="T14" s="609"/>
      <c r="U14" s="609"/>
      <c r="V14" s="609"/>
      <c r="W14" s="609"/>
      <c r="X14" s="609"/>
      <c r="Y14" s="610"/>
      <c r="Z14" s="611" t="s">
        <v>130</v>
      </c>
      <c r="AA14" s="611"/>
      <c r="AB14" s="611"/>
      <c r="AC14" s="611"/>
      <c r="AD14" s="612" t="s">
        <v>130</v>
      </c>
      <c r="AE14" s="612"/>
      <c r="AF14" s="612"/>
      <c r="AG14" s="612"/>
      <c r="AH14" s="612"/>
      <c r="AI14" s="612"/>
      <c r="AJ14" s="612"/>
      <c r="AK14" s="612"/>
      <c r="AL14" s="613" t="s">
        <v>130</v>
      </c>
      <c r="AM14" s="614"/>
      <c r="AN14" s="614"/>
      <c r="AO14" s="615"/>
      <c r="AP14" s="605" t="s">
        <v>266</v>
      </c>
      <c r="AQ14" s="606"/>
      <c r="AR14" s="606"/>
      <c r="AS14" s="606"/>
      <c r="AT14" s="606"/>
      <c r="AU14" s="606"/>
      <c r="AV14" s="606"/>
      <c r="AW14" s="606"/>
      <c r="AX14" s="606"/>
      <c r="AY14" s="606"/>
      <c r="AZ14" s="606"/>
      <c r="BA14" s="606"/>
      <c r="BB14" s="606"/>
      <c r="BC14" s="606"/>
      <c r="BD14" s="606"/>
      <c r="BE14" s="606"/>
      <c r="BF14" s="607"/>
      <c r="BG14" s="608">
        <v>233362</v>
      </c>
      <c r="BH14" s="609"/>
      <c r="BI14" s="609"/>
      <c r="BJ14" s="609"/>
      <c r="BK14" s="609"/>
      <c r="BL14" s="609"/>
      <c r="BM14" s="609"/>
      <c r="BN14" s="610"/>
      <c r="BO14" s="611">
        <v>3.1</v>
      </c>
      <c r="BP14" s="611"/>
      <c r="BQ14" s="611"/>
      <c r="BR14" s="611"/>
      <c r="BS14" s="612" t="s">
        <v>130</v>
      </c>
      <c r="BT14" s="612"/>
      <c r="BU14" s="612"/>
      <c r="BV14" s="612"/>
      <c r="BW14" s="612"/>
      <c r="BX14" s="612"/>
      <c r="BY14" s="612"/>
      <c r="BZ14" s="612"/>
      <c r="CA14" s="612"/>
      <c r="CB14" s="616"/>
      <c r="CD14" s="605" t="s">
        <v>267</v>
      </c>
      <c r="CE14" s="606"/>
      <c r="CF14" s="606"/>
      <c r="CG14" s="606"/>
      <c r="CH14" s="606"/>
      <c r="CI14" s="606"/>
      <c r="CJ14" s="606"/>
      <c r="CK14" s="606"/>
      <c r="CL14" s="606"/>
      <c r="CM14" s="606"/>
      <c r="CN14" s="606"/>
      <c r="CO14" s="606"/>
      <c r="CP14" s="606"/>
      <c r="CQ14" s="607"/>
      <c r="CR14" s="608">
        <v>1214853</v>
      </c>
      <c r="CS14" s="609"/>
      <c r="CT14" s="609"/>
      <c r="CU14" s="609"/>
      <c r="CV14" s="609"/>
      <c r="CW14" s="609"/>
      <c r="CX14" s="609"/>
      <c r="CY14" s="610"/>
      <c r="CZ14" s="611">
        <v>3.4</v>
      </c>
      <c r="DA14" s="611"/>
      <c r="DB14" s="611"/>
      <c r="DC14" s="611"/>
      <c r="DD14" s="617">
        <v>203800</v>
      </c>
      <c r="DE14" s="609"/>
      <c r="DF14" s="609"/>
      <c r="DG14" s="609"/>
      <c r="DH14" s="609"/>
      <c r="DI14" s="609"/>
      <c r="DJ14" s="609"/>
      <c r="DK14" s="609"/>
      <c r="DL14" s="609"/>
      <c r="DM14" s="609"/>
      <c r="DN14" s="609"/>
      <c r="DO14" s="609"/>
      <c r="DP14" s="610"/>
      <c r="DQ14" s="617">
        <v>1029403</v>
      </c>
      <c r="DR14" s="609"/>
      <c r="DS14" s="609"/>
      <c r="DT14" s="609"/>
      <c r="DU14" s="609"/>
      <c r="DV14" s="609"/>
      <c r="DW14" s="609"/>
      <c r="DX14" s="609"/>
      <c r="DY14" s="609"/>
      <c r="DZ14" s="609"/>
      <c r="EA14" s="609"/>
      <c r="EB14" s="609"/>
      <c r="EC14" s="618"/>
    </row>
    <row r="15" spans="2:143" ht="11.25" customHeight="1">
      <c r="B15" s="605" t="s">
        <v>268</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11" t="s">
        <v>130</v>
      </c>
      <c r="AA15" s="611"/>
      <c r="AB15" s="611"/>
      <c r="AC15" s="611"/>
      <c r="AD15" s="612" t="s">
        <v>130</v>
      </c>
      <c r="AE15" s="612"/>
      <c r="AF15" s="612"/>
      <c r="AG15" s="612"/>
      <c r="AH15" s="612"/>
      <c r="AI15" s="612"/>
      <c r="AJ15" s="612"/>
      <c r="AK15" s="612"/>
      <c r="AL15" s="613" t="s">
        <v>130</v>
      </c>
      <c r="AM15" s="614"/>
      <c r="AN15" s="614"/>
      <c r="AO15" s="615"/>
      <c r="AP15" s="605" t="s">
        <v>269</v>
      </c>
      <c r="AQ15" s="606"/>
      <c r="AR15" s="606"/>
      <c r="AS15" s="606"/>
      <c r="AT15" s="606"/>
      <c r="AU15" s="606"/>
      <c r="AV15" s="606"/>
      <c r="AW15" s="606"/>
      <c r="AX15" s="606"/>
      <c r="AY15" s="606"/>
      <c r="AZ15" s="606"/>
      <c r="BA15" s="606"/>
      <c r="BB15" s="606"/>
      <c r="BC15" s="606"/>
      <c r="BD15" s="606"/>
      <c r="BE15" s="606"/>
      <c r="BF15" s="607"/>
      <c r="BG15" s="608">
        <v>547569</v>
      </c>
      <c r="BH15" s="609"/>
      <c r="BI15" s="609"/>
      <c r="BJ15" s="609"/>
      <c r="BK15" s="609"/>
      <c r="BL15" s="609"/>
      <c r="BM15" s="609"/>
      <c r="BN15" s="610"/>
      <c r="BO15" s="611">
        <v>7.2</v>
      </c>
      <c r="BP15" s="611"/>
      <c r="BQ15" s="611"/>
      <c r="BR15" s="611"/>
      <c r="BS15" s="612" t="s">
        <v>130</v>
      </c>
      <c r="BT15" s="612"/>
      <c r="BU15" s="612"/>
      <c r="BV15" s="612"/>
      <c r="BW15" s="612"/>
      <c r="BX15" s="612"/>
      <c r="BY15" s="612"/>
      <c r="BZ15" s="612"/>
      <c r="CA15" s="612"/>
      <c r="CB15" s="616"/>
      <c r="CD15" s="605" t="s">
        <v>270</v>
      </c>
      <c r="CE15" s="606"/>
      <c r="CF15" s="606"/>
      <c r="CG15" s="606"/>
      <c r="CH15" s="606"/>
      <c r="CI15" s="606"/>
      <c r="CJ15" s="606"/>
      <c r="CK15" s="606"/>
      <c r="CL15" s="606"/>
      <c r="CM15" s="606"/>
      <c r="CN15" s="606"/>
      <c r="CO15" s="606"/>
      <c r="CP15" s="606"/>
      <c r="CQ15" s="607"/>
      <c r="CR15" s="608">
        <v>2850989</v>
      </c>
      <c r="CS15" s="609"/>
      <c r="CT15" s="609"/>
      <c r="CU15" s="609"/>
      <c r="CV15" s="609"/>
      <c r="CW15" s="609"/>
      <c r="CX15" s="609"/>
      <c r="CY15" s="610"/>
      <c r="CZ15" s="611">
        <v>8</v>
      </c>
      <c r="DA15" s="611"/>
      <c r="DB15" s="611"/>
      <c r="DC15" s="611"/>
      <c r="DD15" s="617">
        <v>897287</v>
      </c>
      <c r="DE15" s="609"/>
      <c r="DF15" s="609"/>
      <c r="DG15" s="609"/>
      <c r="DH15" s="609"/>
      <c r="DI15" s="609"/>
      <c r="DJ15" s="609"/>
      <c r="DK15" s="609"/>
      <c r="DL15" s="609"/>
      <c r="DM15" s="609"/>
      <c r="DN15" s="609"/>
      <c r="DO15" s="609"/>
      <c r="DP15" s="610"/>
      <c r="DQ15" s="617">
        <v>1930575</v>
      </c>
      <c r="DR15" s="609"/>
      <c r="DS15" s="609"/>
      <c r="DT15" s="609"/>
      <c r="DU15" s="609"/>
      <c r="DV15" s="609"/>
      <c r="DW15" s="609"/>
      <c r="DX15" s="609"/>
      <c r="DY15" s="609"/>
      <c r="DZ15" s="609"/>
      <c r="EA15" s="609"/>
      <c r="EB15" s="609"/>
      <c r="EC15" s="618"/>
    </row>
    <row r="16" spans="2:143" ht="11.25" customHeight="1">
      <c r="B16" s="605" t="s">
        <v>271</v>
      </c>
      <c r="C16" s="606"/>
      <c r="D16" s="606"/>
      <c r="E16" s="606"/>
      <c r="F16" s="606"/>
      <c r="G16" s="606"/>
      <c r="H16" s="606"/>
      <c r="I16" s="606"/>
      <c r="J16" s="606"/>
      <c r="K16" s="606"/>
      <c r="L16" s="606"/>
      <c r="M16" s="606"/>
      <c r="N16" s="606"/>
      <c r="O16" s="606"/>
      <c r="P16" s="606"/>
      <c r="Q16" s="607"/>
      <c r="R16" s="608">
        <v>44168</v>
      </c>
      <c r="S16" s="609"/>
      <c r="T16" s="609"/>
      <c r="U16" s="609"/>
      <c r="V16" s="609"/>
      <c r="W16" s="609"/>
      <c r="X16" s="609"/>
      <c r="Y16" s="610"/>
      <c r="Z16" s="611">
        <v>0.1</v>
      </c>
      <c r="AA16" s="611"/>
      <c r="AB16" s="611"/>
      <c r="AC16" s="611"/>
      <c r="AD16" s="612">
        <v>44168</v>
      </c>
      <c r="AE16" s="612"/>
      <c r="AF16" s="612"/>
      <c r="AG16" s="612"/>
      <c r="AH16" s="612"/>
      <c r="AI16" s="612"/>
      <c r="AJ16" s="612"/>
      <c r="AK16" s="612"/>
      <c r="AL16" s="613">
        <v>0.2</v>
      </c>
      <c r="AM16" s="614"/>
      <c r="AN16" s="614"/>
      <c r="AO16" s="615"/>
      <c r="AP16" s="605" t="s">
        <v>272</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11" t="s">
        <v>130</v>
      </c>
      <c r="BP16" s="611"/>
      <c r="BQ16" s="611"/>
      <c r="BR16" s="611"/>
      <c r="BS16" s="612" t="s">
        <v>130</v>
      </c>
      <c r="BT16" s="612"/>
      <c r="BU16" s="612"/>
      <c r="BV16" s="612"/>
      <c r="BW16" s="612"/>
      <c r="BX16" s="612"/>
      <c r="BY16" s="612"/>
      <c r="BZ16" s="612"/>
      <c r="CA16" s="612"/>
      <c r="CB16" s="616"/>
      <c r="CD16" s="605" t="s">
        <v>273</v>
      </c>
      <c r="CE16" s="606"/>
      <c r="CF16" s="606"/>
      <c r="CG16" s="606"/>
      <c r="CH16" s="606"/>
      <c r="CI16" s="606"/>
      <c r="CJ16" s="606"/>
      <c r="CK16" s="606"/>
      <c r="CL16" s="606"/>
      <c r="CM16" s="606"/>
      <c r="CN16" s="606"/>
      <c r="CO16" s="606"/>
      <c r="CP16" s="606"/>
      <c r="CQ16" s="607"/>
      <c r="CR16" s="608" t="s">
        <v>130</v>
      </c>
      <c r="CS16" s="609"/>
      <c r="CT16" s="609"/>
      <c r="CU16" s="609"/>
      <c r="CV16" s="609"/>
      <c r="CW16" s="609"/>
      <c r="CX16" s="609"/>
      <c r="CY16" s="610"/>
      <c r="CZ16" s="611" t="s">
        <v>130</v>
      </c>
      <c r="DA16" s="611"/>
      <c r="DB16" s="611"/>
      <c r="DC16" s="611"/>
      <c r="DD16" s="617" t="s">
        <v>130</v>
      </c>
      <c r="DE16" s="609"/>
      <c r="DF16" s="609"/>
      <c r="DG16" s="609"/>
      <c r="DH16" s="609"/>
      <c r="DI16" s="609"/>
      <c r="DJ16" s="609"/>
      <c r="DK16" s="609"/>
      <c r="DL16" s="609"/>
      <c r="DM16" s="609"/>
      <c r="DN16" s="609"/>
      <c r="DO16" s="609"/>
      <c r="DP16" s="610"/>
      <c r="DQ16" s="617" t="s">
        <v>130</v>
      </c>
      <c r="DR16" s="609"/>
      <c r="DS16" s="609"/>
      <c r="DT16" s="609"/>
      <c r="DU16" s="609"/>
      <c r="DV16" s="609"/>
      <c r="DW16" s="609"/>
      <c r="DX16" s="609"/>
      <c r="DY16" s="609"/>
      <c r="DZ16" s="609"/>
      <c r="EA16" s="609"/>
      <c r="EB16" s="609"/>
      <c r="EC16" s="618"/>
    </row>
    <row r="17" spans="2:133" ht="11.25" customHeight="1">
      <c r="B17" s="605" t="s">
        <v>274</v>
      </c>
      <c r="C17" s="606"/>
      <c r="D17" s="606"/>
      <c r="E17" s="606"/>
      <c r="F17" s="606"/>
      <c r="G17" s="606"/>
      <c r="H17" s="606"/>
      <c r="I17" s="606"/>
      <c r="J17" s="606"/>
      <c r="K17" s="606"/>
      <c r="L17" s="606"/>
      <c r="M17" s="606"/>
      <c r="N17" s="606"/>
      <c r="O17" s="606"/>
      <c r="P17" s="606"/>
      <c r="Q17" s="607"/>
      <c r="R17" s="608">
        <v>92086</v>
      </c>
      <c r="S17" s="609"/>
      <c r="T17" s="609"/>
      <c r="U17" s="609"/>
      <c r="V17" s="609"/>
      <c r="W17" s="609"/>
      <c r="X17" s="609"/>
      <c r="Y17" s="610"/>
      <c r="Z17" s="611">
        <v>0.2</v>
      </c>
      <c r="AA17" s="611"/>
      <c r="AB17" s="611"/>
      <c r="AC17" s="611"/>
      <c r="AD17" s="612">
        <v>92086</v>
      </c>
      <c r="AE17" s="612"/>
      <c r="AF17" s="612"/>
      <c r="AG17" s="612"/>
      <c r="AH17" s="612"/>
      <c r="AI17" s="612"/>
      <c r="AJ17" s="612"/>
      <c r="AK17" s="612"/>
      <c r="AL17" s="613">
        <v>0.5</v>
      </c>
      <c r="AM17" s="614"/>
      <c r="AN17" s="614"/>
      <c r="AO17" s="615"/>
      <c r="AP17" s="605" t="s">
        <v>275</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11" t="s">
        <v>130</v>
      </c>
      <c r="BP17" s="611"/>
      <c r="BQ17" s="611"/>
      <c r="BR17" s="611"/>
      <c r="BS17" s="612" t="s">
        <v>130</v>
      </c>
      <c r="BT17" s="612"/>
      <c r="BU17" s="612"/>
      <c r="BV17" s="612"/>
      <c r="BW17" s="612"/>
      <c r="BX17" s="612"/>
      <c r="BY17" s="612"/>
      <c r="BZ17" s="612"/>
      <c r="CA17" s="612"/>
      <c r="CB17" s="616"/>
      <c r="CD17" s="605" t="s">
        <v>276</v>
      </c>
      <c r="CE17" s="606"/>
      <c r="CF17" s="606"/>
      <c r="CG17" s="606"/>
      <c r="CH17" s="606"/>
      <c r="CI17" s="606"/>
      <c r="CJ17" s="606"/>
      <c r="CK17" s="606"/>
      <c r="CL17" s="606"/>
      <c r="CM17" s="606"/>
      <c r="CN17" s="606"/>
      <c r="CO17" s="606"/>
      <c r="CP17" s="606"/>
      <c r="CQ17" s="607"/>
      <c r="CR17" s="608">
        <v>3727943</v>
      </c>
      <c r="CS17" s="609"/>
      <c r="CT17" s="609"/>
      <c r="CU17" s="609"/>
      <c r="CV17" s="609"/>
      <c r="CW17" s="609"/>
      <c r="CX17" s="609"/>
      <c r="CY17" s="610"/>
      <c r="CZ17" s="611">
        <v>10.4</v>
      </c>
      <c r="DA17" s="611"/>
      <c r="DB17" s="611"/>
      <c r="DC17" s="611"/>
      <c r="DD17" s="617" t="s">
        <v>130</v>
      </c>
      <c r="DE17" s="609"/>
      <c r="DF17" s="609"/>
      <c r="DG17" s="609"/>
      <c r="DH17" s="609"/>
      <c r="DI17" s="609"/>
      <c r="DJ17" s="609"/>
      <c r="DK17" s="609"/>
      <c r="DL17" s="609"/>
      <c r="DM17" s="609"/>
      <c r="DN17" s="609"/>
      <c r="DO17" s="609"/>
      <c r="DP17" s="610"/>
      <c r="DQ17" s="617">
        <v>3224546</v>
      </c>
      <c r="DR17" s="609"/>
      <c r="DS17" s="609"/>
      <c r="DT17" s="609"/>
      <c r="DU17" s="609"/>
      <c r="DV17" s="609"/>
      <c r="DW17" s="609"/>
      <c r="DX17" s="609"/>
      <c r="DY17" s="609"/>
      <c r="DZ17" s="609"/>
      <c r="EA17" s="609"/>
      <c r="EB17" s="609"/>
      <c r="EC17" s="618"/>
    </row>
    <row r="18" spans="2:133" ht="11.25" customHeight="1">
      <c r="B18" s="605" t="s">
        <v>277</v>
      </c>
      <c r="C18" s="606"/>
      <c r="D18" s="606"/>
      <c r="E18" s="606"/>
      <c r="F18" s="606"/>
      <c r="G18" s="606"/>
      <c r="H18" s="606"/>
      <c r="I18" s="606"/>
      <c r="J18" s="606"/>
      <c r="K18" s="606"/>
      <c r="L18" s="606"/>
      <c r="M18" s="606"/>
      <c r="N18" s="606"/>
      <c r="O18" s="606"/>
      <c r="P18" s="606"/>
      <c r="Q18" s="607"/>
      <c r="R18" s="608">
        <v>119207</v>
      </c>
      <c r="S18" s="609"/>
      <c r="T18" s="609"/>
      <c r="U18" s="609"/>
      <c r="V18" s="609"/>
      <c r="W18" s="609"/>
      <c r="X18" s="609"/>
      <c r="Y18" s="610"/>
      <c r="Z18" s="611">
        <v>0.3</v>
      </c>
      <c r="AA18" s="611"/>
      <c r="AB18" s="611"/>
      <c r="AC18" s="611"/>
      <c r="AD18" s="612">
        <v>115872</v>
      </c>
      <c r="AE18" s="612"/>
      <c r="AF18" s="612"/>
      <c r="AG18" s="612"/>
      <c r="AH18" s="612"/>
      <c r="AI18" s="612"/>
      <c r="AJ18" s="612"/>
      <c r="AK18" s="612"/>
      <c r="AL18" s="613">
        <v>0.60000002384185791</v>
      </c>
      <c r="AM18" s="614"/>
      <c r="AN18" s="614"/>
      <c r="AO18" s="615"/>
      <c r="AP18" s="605" t="s">
        <v>278</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11" t="s">
        <v>130</v>
      </c>
      <c r="BP18" s="611"/>
      <c r="BQ18" s="611"/>
      <c r="BR18" s="611"/>
      <c r="BS18" s="612" t="s">
        <v>130</v>
      </c>
      <c r="BT18" s="612"/>
      <c r="BU18" s="612"/>
      <c r="BV18" s="612"/>
      <c r="BW18" s="612"/>
      <c r="BX18" s="612"/>
      <c r="BY18" s="612"/>
      <c r="BZ18" s="612"/>
      <c r="CA18" s="612"/>
      <c r="CB18" s="616"/>
      <c r="CD18" s="605" t="s">
        <v>279</v>
      </c>
      <c r="CE18" s="606"/>
      <c r="CF18" s="606"/>
      <c r="CG18" s="606"/>
      <c r="CH18" s="606"/>
      <c r="CI18" s="606"/>
      <c r="CJ18" s="606"/>
      <c r="CK18" s="606"/>
      <c r="CL18" s="606"/>
      <c r="CM18" s="606"/>
      <c r="CN18" s="606"/>
      <c r="CO18" s="606"/>
      <c r="CP18" s="606"/>
      <c r="CQ18" s="607"/>
      <c r="CR18" s="608" t="s">
        <v>130</v>
      </c>
      <c r="CS18" s="609"/>
      <c r="CT18" s="609"/>
      <c r="CU18" s="609"/>
      <c r="CV18" s="609"/>
      <c r="CW18" s="609"/>
      <c r="CX18" s="609"/>
      <c r="CY18" s="610"/>
      <c r="CZ18" s="611" t="s">
        <v>130</v>
      </c>
      <c r="DA18" s="611"/>
      <c r="DB18" s="611"/>
      <c r="DC18" s="611"/>
      <c r="DD18" s="617" t="s">
        <v>130</v>
      </c>
      <c r="DE18" s="609"/>
      <c r="DF18" s="609"/>
      <c r="DG18" s="609"/>
      <c r="DH18" s="609"/>
      <c r="DI18" s="609"/>
      <c r="DJ18" s="609"/>
      <c r="DK18" s="609"/>
      <c r="DL18" s="609"/>
      <c r="DM18" s="609"/>
      <c r="DN18" s="609"/>
      <c r="DO18" s="609"/>
      <c r="DP18" s="610"/>
      <c r="DQ18" s="617" t="s">
        <v>130</v>
      </c>
      <c r="DR18" s="609"/>
      <c r="DS18" s="609"/>
      <c r="DT18" s="609"/>
      <c r="DU18" s="609"/>
      <c r="DV18" s="609"/>
      <c r="DW18" s="609"/>
      <c r="DX18" s="609"/>
      <c r="DY18" s="609"/>
      <c r="DZ18" s="609"/>
      <c r="EA18" s="609"/>
      <c r="EB18" s="609"/>
      <c r="EC18" s="618"/>
    </row>
    <row r="19" spans="2:133" ht="11.25" customHeight="1">
      <c r="B19" s="605" t="s">
        <v>280</v>
      </c>
      <c r="C19" s="606"/>
      <c r="D19" s="606"/>
      <c r="E19" s="606"/>
      <c r="F19" s="606"/>
      <c r="G19" s="606"/>
      <c r="H19" s="606"/>
      <c r="I19" s="606"/>
      <c r="J19" s="606"/>
      <c r="K19" s="606"/>
      <c r="L19" s="606"/>
      <c r="M19" s="606"/>
      <c r="N19" s="606"/>
      <c r="O19" s="606"/>
      <c r="P19" s="606"/>
      <c r="Q19" s="607"/>
      <c r="R19" s="608">
        <v>47647</v>
      </c>
      <c r="S19" s="609"/>
      <c r="T19" s="609"/>
      <c r="U19" s="609"/>
      <c r="V19" s="609"/>
      <c r="W19" s="609"/>
      <c r="X19" s="609"/>
      <c r="Y19" s="610"/>
      <c r="Z19" s="611">
        <v>0.1</v>
      </c>
      <c r="AA19" s="611"/>
      <c r="AB19" s="611"/>
      <c r="AC19" s="611"/>
      <c r="AD19" s="612">
        <v>47647</v>
      </c>
      <c r="AE19" s="612"/>
      <c r="AF19" s="612"/>
      <c r="AG19" s="612"/>
      <c r="AH19" s="612"/>
      <c r="AI19" s="612"/>
      <c r="AJ19" s="612"/>
      <c r="AK19" s="612"/>
      <c r="AL19" s="613">
        <v>0.3</v>
      </c>
      <c r="AM19" s="614"/>
      <c r="AN19" s="614"/>
      <c r="AO19" s="615"/>
      <c r="AP19" s="605" t="s">
        <v>281</v>
      </c>
      <c r="AQ19" s="606"/>
      <c r="AR19" s="606"/>
      <c r="AS19" s="606"/>
      <c r="AT19" s="606"/>
      <c r="AU19" s="606"/>
      <c r="AV19" s="606"/>
      <c r="AW19" s="606"/>
      <c r="AX19" s="606"/>
      <c r="AY19" s="606"/>
      <c r="AZ19" s="606"/>
      <c r="BA19" s="606"/>
      <c r="BB19" s="606"/>
      <c r="BC19" s="606"/>
      <c r="BD19" s="606"/>
      <c r="BE19" s="606"/>
      <c r="BF19" s="607"/>
      <c r="BG19" s="608">
        <v>260674</v>
      </c>
      <c r="BH19" s="609"/>
      <c r="BI19" s="609"/>
      <c r="BJ19" s="609"/>
      <c r="BK19" s="609"/>
      <c r="BL19" s="609"/>
      <c r="BM19" s="609"/>
      <c r="BN19" s="610"/>
      <c r="BO19" s="611">
        <v>3.4</v>
      </c>
      <c r="BP19" s="611"/>
      <c r="BQ19" s="611"/>
      <c r="BR19" s="611"/>
      <c r="BS19" s="612" t="s">
        <v>130</v>
      </c>
      <c r="BT19" s="612"/>
      <c r="BU19" s="612"/>
      <c r="BV19" s="612"/>
      <c r="BW19" s="612"/>
      <c r="BX19" s="612"/>
      <c r="BY19" s="612"/>
      <c r="BZ19" s="612"/>
      <c r="CA19" s="612"/>
      <c r="CB19" s="616"/>
      <c r="CD19" s="605" t="s">
        <v>282</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11" t="s">
        <v>130</v>
      </c>
      <c r="DA19" s="611"/>
      <c r="DB19" s="611"/>
      <c r="DC19" s="611"/>
      <c r="DD19" s="617" t="s">
        <v>130</v>
      </c>
      <c r="DE19" s="609"/>
      <c r="DF19" s="609"/>
      <c r="DG19" s="609"/>
      <c r="DH19" s="609"/>
      <c r="DI19" s="609"/>
      <c r="DJ19" s="609"/>
      <c r="DK19" s="609"/>
      <c r="DL19" s="609"/>
      <c r="DM19" s="609"/>
      <c r="DN19" s="609"/>
      <c r="DO19" s="609"/>
      <c r="DP19" s="610"/>
      <c r="DQ19" s="617" t="s">
        <v>130</v>
      </c>
      <c r="DR19" s="609"/>
      <c r="DS19" s="609"/>
      <c r="DT19" s="609"/>
      <c r="DU19" s="609"/>
      <c r="DV19" s="609"/>
      <c r="DW19" s="609"/>
      <c r="DX19" s="609"/>
      <c r="DY19" s="609"/>
      <c r="DZ19" s="609"/>
      <c r="EA19" s="609"/>
      <c r="EB19" s="609"/>
      <c r="EC19" s="618"/>
    </row>
    <row r="20" spans="2:133" ht="11.25" customHeight="1">
      <c r="B20" s="605" t="s">
        <v>283</v>
      </c>
      <c r="C20" s="606"/>
      <c r="D20" s="606"/>
      <c r="E20" s="606"/>
      <c r="F20" s="606"/>
      <c r="G20" s="606"/>
      <c r="H20" s="606"/>
      <c r="I20" s="606"/>
      <c r="J20" s="606"/>
      <c r="K20" s="606"/>
      <c r="L20" s="606"/>
      <c r="M20" s="606"/>
      <c r="N20" s="606"/>
      <c r="O20" s="606"/>
      <c r="P20" s="606"/>
      <c r="Q20" s="607"/>
      <c r="R20" s="608">
        <v>13738</v>
      </c>
      <c r="S20" s="609"/>
      <c r="T20" s="609"/>
      <c r="U20" s="609"/>
      <c r="V20" s="609"/>
      <c r="W20" s="609"/>
      <c r="X20" s="609"/>
      <c r="Y20" s="610"/>
      <c r="Z20" s="611">
        <v>0</v>
      </c>
      <c r="AA20" s="611"/>
      <c r="AB20" s="611"/>
      <c r="AC20" s="611"/>
      <c r="AD20" s="612">
        <v>13738</v>
      </c>
      <c r="AE20" s="612"/>
      <c r="AF20" s="612"/>
      <c r="AG20" s="612"/>
      <c r="AH20" s="612"/>
      <c r="AI20" s="612"/>
      <c r="AJ20" s="612"/>
      <c r="AK20" s="612"/>
      <c r="AL20" s="613">
        <v>0.1</v>
      </c>
      <c r="AM20" s="614"/>
      <c r="AN20" s="614"/>
      <c r="AO20" s="615"/>
      <c r="AP20" s="605" t="s">
        <v>284</v>
      </c>
      <c r="AQ20" s="606"/>
      <c r="AR20" s="606"/>
      <c r="AS20" s="606"/>
      <c r="AT20" s="606"/>
      <c r="AU20" s="606"/>
      <c r="AV20" s="606"/>
      <c r="AW20" s="606"/>
      <c r="AX20" s="606"/>
      <c r="AY20" s="606"/>
      <c r="AZ20" s="606"/>
      <c r="BA20" s="606"/>
      <c r="BB20" s="606"/>
      <c r="BC20" s="606"/>
      <c r="BD20" s="606"/>
      <c r="BE20" s="606"/>
      <c r="BF20" s="607"/>
      <c r="BG20" s="608">
        <v>260674</v>
      </c>
      <c r="BH20" s="609"/>
      <c r="BI20" s="609"/>
      <c r="BJ20" s="609"/>
      <c r="BK20" s="609"/>
      <c r="BL20" s="609"/>
      <c r="BM20" s="609"/>
      <c r="BN20" s="610"/>
      <c r="BO20" s="611">
        <v>3.4</v>
      </c>
      <c r="BP20" s="611"/>
      <c r="BQ20" s="611"/>
      <c r="BR20" s="611"/>
      <c r="BS20" s="612" t="s">
        <v>130</v>
      </c>
      <c r="BT20" s="612"/>
      <c r="BU20" s="612"/>
      <c r="BV20" s="612"/>
      <c r="BW20" s="612"/>
      <c r="BX20" s="612"/>
      <c r="BY20" s="612"/>
      <c r="BZ20" s="612"/>
      <c r="CA20" s="612"/>
      <c r="CB20" s="616"/>
      <c r="CD20" s="605" t="s">
        <v>285</v>
      </c>
      <c r="CE20" s="606"/>
      <c r="CF20" s="606"/>
      <c r="CG20" s="606"/>
      <c r="CH20" s="606"/>
      <c r="CI20" s="606"/>
      <c r="CJ20" s="606"/>
      <c r="CK20" s="606"/>
      <c r="CL20" s="606"/>
      <c r="CM20" s="606"/>
      <c r="CN20" s="606"/>
      <c r="CO20" s="606"/>
      <c r="CP20" s="606"/>
      <c r="CQ20" s="607"/>
      <c r="CR20" s="608">
        <v>35852878</v>
      </c>
      <c r="CS20" s="609"/>
      <c r="CT20" s="609"/>
      <c r="CU20" s="609"/>
      <c r="CV20" s="609"/>
      <c r="CW20" s="609"/>
      <c r="CX20" s="609"/>
      <c r="CY20" s="610"/>
      <c r="CZ20" s="611">
        <v>100</v>
      </c>
      <c r="DA20" s="611"/>
      <c r="DB20" s="611"/>
      <c r="DC20" s="611"/>
      <c r="DD20" s="617">
        <v>3689768</v>
      </c>
      <c r="DE20" s="609"/>
      <c r="DF20" s="609"/>
      <c r="DG20" s="609"/>
      <c r="DH20" s="609"/>
      <c r="DI20" s="609"/>
      <c r="DJ20" s="609"/>
      <c r="DK20" s="609"/>
      <c r="DL20" s="609"/>
      <c r="DM20" s="609"/>
      <c r="DN20" s="609"/>
      <c r="DO20" s="609"/>
      <c r="DP20" s="610"/>
      <c r="DQ20" s="617">
        <v>22219834</v>
      </c>
      <c r="DR20" s="609"/>
      <c r="DS20" s="609"/>
      <c r="DT20" s="609"/>
      <c r="DU20" s="609"/>
      <c r="DV20" s="609"/>
      <c r="DW20" s="609"/>
      <c r="DX20" s="609"/>
      <c r="DY20" s="609"/>
      <c r="DZ20" s="609"/>
      <c r="EA20" s="609"/>
      <c r="EB20" s="609"/>
      <c r="EC20" s="618"/>
    </row>
    <row r="21" spans="2:133" ht="11.25" customHeight="1">
      <c r="B21" s="605" t="s">
        <v>286</v>
      </c>
      <c r="C21" s="606"/>
      <c r="D21" s="606"/>
      <c r="E21" s="606"/>
      <c r="F21" s="606"/>
      <c r="G21" s="606"/>
      <c r="H21" s="606"/>
      <c r="I21" s="606"/>
      <c r="J21" s="606"/>
      <c r="K21" s="606"/>
      <c r="L21" s="606"/>
      <c r="M21" s="606"/>
      <c r="N21" s="606"/>
      <c r="O21" s="606"/>
      <c r="P21" s="606"/>
      <c r="Q21" s="607"/>
      <c r="R21" s="608">
        <v>3065</v>
      </c>
      <c r="S21" s="609"/>
      <c r="T21" s="609"/>
      <c r="U21" s="609"/>
      <c r="V21" s="609"/>
      <c r="W21" s="609"/>
      <c r="X21" s="609"/>
      <c r="Y21" s="610"/>
      <c r="Z21" s="611">
        <v>0</v>
      </c>
      <c r="AA21" s="611"/>
      <c r="AB21" s="611"/>
      <c r="AC21" s="611"/>
      <c r="AD21" s="612">
        <v>3065</v>
      </c>
      <c r="AE21" s="612"/>
      <c r="AF21" s="612"/>
      <c r="AG21" s="612"/>
      <c r="AH21" s="612"/>
      <c r="AI21" s="612"/>
      <c r="AJ21" s="612"/>
      <c r="AK21" s="612"/>
      <c r="AL21" s="613">
        <v>0</v>
      </c>
      <c r="AM21" s="614"/>
      <c r="AN21" s="614"/>
      <c r="AO21" s="615"/>
      <c r="AP21" s="605" t="s">
        <v>287</v>
      </c>
      <c r="AQ21" s="621"/>
      <c r="AR21" s="621"/>
      <c r="AS21" s="621"/>
      <c r="AT21" s="621"/>
      <c r="AU21" s="621"/>
      <c r="AV21" s="621"/>
      <c r="AW21" s="621"/>
      <c r="AX21" s="621"/>
      <c r="AY21" s="621"/>
      <c r="AZ21" s="621"/>
      <c r="BA21" s="621"/>
      <c r="BB21" s="621"/>
      <c r="BC21" s="621"/>
      <c r="BD21" s="621"/>
      <c r="BE21" s="621"/>
      <c r="BF21" s="622"/>
      <c r="BG21" s="608">
        <v>7869</v>
      </c>
      <c r="BH21" s="609"/>
      <c r="BI21" s="609"/>
      <c r="BJ21" s="609"/>
      <c r="BK21" s="609"/>
      <c r="BL21" s="609"/>
      <c r="BM21" s="609"/>
      <c r="BN21" s="610"/>
      <c r="BO21" s="611">
        <v>0.1</v>
      </c>
      <c r="BP21" s="611"/>
      <c r="BQ21" s="611"/>
      <c r="BR21" s="611"/>
      <c r="BS21" s="612" t="s">
        <v>130</v>
      </c>
      <c r="BT21" s="612"/>
      <c r="BU21" s="612"/>
      <c r="BV21" s="612"/>
      <c r="BW21" s="612"/>
      <c r="BX21" s="612"/>
      <c r="BY21" s="612"/>
      <c r="BZ21" s="612"/>
      <c r="CA21" s="612"/>
      <c r="CB21" s="616"/>
      <c r="CD21" s="626"/>
      <c r="CE21" s="627"/>
      <c r="CF21" s="627"/>
      <c r="CG21" s="627"/>
      <c r="CH21" s="627"/>
      <c r="CI21" s="627"/>
      <c r="CJ21" s="627"/>
      <c r="CK21" s="627"/>
      <c r="CL21" s="627"/>
      <c r="CM21" s="627"/>
      <c r="CN21" s="627"/>
      <c r="CO21" s="627"/>
      <c r="CP21" s="627"/>
      <c r="CQ21" s="628"/>
      <c r="CR21" s="629"/>
      <c r="CS21" s="624"/>
      <c r="CT21" s="624"/>
      <c r="CU21" s="624"/>
      <c r="CV21" s="624"/>
      <c r="CW21" s="624"/>
      <c r="CX21" s="624"/>
      <c r="CY21" s="630"/>
      <c r="CZ21" s="631"/>
      <c r="DA21" s="631"/>
      <c r="DB21" s="631"/>
      <c r="DC21" s="631"/>
      <c r="DD21" s="623"/>
      <c r="DE21" s="624"/>
      <c r="DF21" s="624"/>
      <c r="DG21" s="624"/>
      <c r="DH21" s="624"/>
      <c r="DI21" s="624"/>
      <c r="DJ21" s="624"/>
      <c r="DK21" s="624"/>
      <c r="DL21" s="624"/>
      <c r="DM21" s="624"/>
      <c r="DN21" s="624"/>
      <c r="DO21" s="624"/>
      <c r="DP21" s="630"/>
      <c r="DQ21" s="623"/>
      <c r="DR21" s="624"/>
      <c r="DS21" s="624"/>
      <c r="DT21" s="624"/>
      <c r="DU21" s="624"/>
      <c r="DV21" s="624"/>
      <c r="DW21" s="624"/>
      <c r="DX21" s="624"/>
      <c r="DY21" s="624"/>
      <c r="DZ21" s="624"/>
      <c r="EA21" s="624"/>
      <c r="EB21" s="624"/>
      <c r="EC21" s="625"/>
    </row>
    <row r="22" spans="2:133" ht="11.25" customHeight="1">
      <c r="B22" s="639" t="s">
        <v>288</v>
      </c>
      <c r="C22" s="640"/>
      <c r="D22" s="640"/>
      <c r="E22" s="640"/>
      <c r="F22" s="640"/>
      <c r="G22" s="640"/>
      <c r="H22" s="640"/>
      <c r="I22" s="640"/>
      <c r="J22" s="640"/>
      <c r="K22" s="640"/>
      <c r="L22" s="640"/>
      <c r="M22" s="640"/>
      <c r="N22" s="640"/>
      <c r="O22" s="640"/>
      <c r="P22" s="640"/>
      <c r="Q22" s="641"/>
      <c r="R22" s="608">
        <v>54757</v>
      </c>
      <c r="S22" s="609"/>
      <c r="T22" s="609"/>
      <c r="U22" s="609"/>
      <c r="V22" s="609"/>
      <c r="W22" s="609"/>
      <c r="X22" s="609"/>
      <c r="Y22" s="610"/>
      <c r="Z22" s="611">
        <v>0.1</v>
      </c>
      <c r="AA22" s="611"/>
      <c r="AB22" s="611"/>
      <c r="AC22" s="611"/>
      <c r="AD22" s="612">
        <v>51422</v>
      </c>
      <c r="AE22" s="612"/>
      <c r="AF22" s="612"/>
      <c r="AG22" s="612"/>
      <c r="AH22" s="612"/>
      <c r="AI22" s="612"/>
      <c r="AJ22" s="612"/>
      <c r="AK22" s="612"/>
      <c r="AL22" s="613">
        <v>0.30000001192092896</v>
      </c>
      <c r="AM22" s="614"/>
      <c r="AN22" s="614"/>
      <c r="AO22" s="615"/>
      <c r="AP22" s="605" t="s">
        <v>289</v>
      </c>
      <c r="AQ22" s="621"/>
      <c r="AR22" s="621"/>
      <c r="AS22" s="621"/>
      <c r="AT22" s="621"/>
      <c r="AU22" s="621"/>
      <c r="AV22" s="621"/>
      <c r="AW22" s="621"/>
      <c r="AX22" s="621"/>
      <c r="AY22" s="621"/>
      <c r="AZ22" s="621"/>
      <c r="BA22" s="621"/>
      <c r="BB22" s="621"/>
      <c r="BC22" s="621"/>
      <c r="BD22" s="621"/>
      <c r="BE22" s="621"/>
      <c r="BF22" s="622"/>
      <c r="BG22" s="608" t="s">
        <v>130</v>
      </c>
      <c r="BH22" s="609"/>
      <c r="BI22" s="609"/>
      <c r="BJ22" s="609"/>
      <c r="BK22" s="609"/>
      <c r="BL22" s="609"/>
      <c r="BM22" s="609"/>
      <c r="BN22" s="610"/>
      <c r="BO22" s="611" t="s">
        <v>130</v>
      </c>
      <c r="BP22" s="611"/>
      <c r="BQ22" s="611"/>
      <c r="BR22" s="611"/>
      <c r="BS22" s="612" t="s">
        <v>130</v>
      </c>
      <c r="BT22" s="612"/>
      <c r="BU22" s="612"/>
      <c r="BV22" s="612"/>
      <c r="BW22" s="612"/>
      <c r="BX22" s="612"/>
      <c r="BY22" s="612"/>
      <c r="BZ22" s="612"/>
      <c r="CA22" s="612"/>
      <c r="CB22" s="616"/>
      <c r="CD22" s="590" t="s">
        <v>290</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c r="B23" s="605" t="s">
        <v>291</v>
      </c>
      <c r="C23" s="606"/>
      <c r="D23" s="606"/>
      <c r="E23" s="606"/>
      <c r="F23" s="606"/>
      <c r="G23" s="606"/>
      <c r="H23" s="606"/>
      <c r="I23" s="606"/>
      <c r="J23" s="606"/>
      <c r="K23" s="606"/>
      <c r="L23" s="606"/>
      <c r="M23" s="606"/>
      <c r="N23" s="606"/>
      <c r="O23" s="606"/>
      <c r="P23" s="606"/>
      <c r="Q23" s="607"/>
      <c r="R23" s="608">
        <v>9226935</v>
      </c>
      <c r="S23" s="609"/>
      <c r="T23" s="609"/>
      <c r="U23" s="609"/>
      <c r="V23" s="609"/>
      <c r="W23" s="609"/>
      <c r="X23" s="609"/>
      <c r="Y23" s="610"/>
      <c r="Z23" s="611">
        <v>24.3</v>
      </c>
      <c r="AA23" s="611"/>
      <c r="AB23" s="611"/>
      <c r="AC23" s="611"/>
      <c r="AD23" s="612">
        <v>8224189</v>
      </c>
      <c r="AE23" s="612"/>
      <c r="AF23" s="612"/>
      <c r="AG23" s="612"/>
      <c r="AH23" s="612"/>
      <c r="AI23" s="612"/>
      <c r="AJ23" s="612"/>
      <c r="AK23" s="612"/>
      <c r="AL23" s="613">
        <v>45.9</v>
      </c>
      <c r="AM23" s="614"/>
      <c r="AN23" s="614"/>
      <c r="AO23" s="615"/>
      <c r="AP23" s="605" t="s">
        <v>292</v>
      </c>
      <c r="AQ23" s="621"/>
      <c r="AR23" s="621"/>
      <c r="AS23" s="621"/>
      <c r="AT23" s="621"/>
      <c r="AU23" s="621"/>
      <c r="AV23" s="621"/>
      <c r="AW23" s="621"/>
      <c r="AX23" s="621"/>
      <c r="AY23" s="621"/>
      <c r="AZ23" s="621"/>
      <c r="BA23" s="621"/>
      <c r="BB23" s="621"/>
      <c r="BC23" s="621"/>
      <c r="BD23" s="621"/>
      <c r="BE23" s="621"/>
      <c r="BF23" s="622"/>
      <c r="BG23" s="608">
        <v>252805</v>
      </c>
      <c r="BH23" s="609"/>
      <c r="BI23" s="609"/>
      <c r="BJ23" s="609"/>
      <c r="BK23" s="609"/>
      <c r="BL23" s="609"/>
      <c r="BM23" s="609"/>
      <c r="BN23" s="610"/>
      <c r="BO23" s="611">
        <v>3.3</v>
      </c>
      <c r="BP23" s="611"/>
      <c r="BQ23" s="611"/>
      <c r="BR23" s="611"/>
      <c r="BS23" s="612" t="s">
        <v>130</v>
      </c>
      <c r="BT23" s="612"/>
      <c r="BU23" s="612"/>
      <c r="BV23" s="612"/>
      <c r="BW23" s="612"/>
      <c r="BX23" s="612"/>
      <c r="BY23" s="612"/>
      <c r="BZ23" s="612"/>
      <c r="CA23" s="612"/>
      <c r="CB23" s="616"/>
      <c r="CD23" s="590" t="s">
        <v>232</v>
      </c>
      <c r="CE23" s="591"/>
      <c r="CF23" s="591"/>
      <c r="CG23" s="591"/>
      <c r="CH23" s="591"/>
      <c r="CI23" s="591"/>
      <c r="CJ23" s="591"/>
      <c r="CK23" s="591"/>
      <c r="CL23" s="591"/>
      <c r="CM23" s="591"/>
      <c r="CN23" s="591"/>
      <c r="CO23" s="591"/>
      <c r="CP23" s="591"/>
      <c r="CQ23" s="592"/>
      <c r="CR23" s="590" t="s">
        <v>293</v>
      </c>
      <c r="CS23" s="591"/>
      <c r="CT23" s="591"/>
      <c r="CU23" s="591"/>
      <c r="CV23" s="591"/>
      <c r="CW23" s="591"/>
      <c r="CX23" s="591"/>
      <c r="CY23" s="592"/>
      <c r="CZ23" s="590" t="s">
        <v>294</v>
      </c>
      <c r="DA23" s="591"/>
      <c r="DB23" s="591"/>
      <c r="DC23" s="592"/>
      <c r="DD23" s="590" t="s">
        <v>295</v>
      </c>
      <c r="DE23" s="591"/>
      <c r="DF23" s="591"/>
      <c r="DG23" s="591"/>
      <c r="DH23" s="591"/>
      <c r="DI23" s="591"/>
      <c r="DJ23" s="591"/>
      <c r="DK23" s="592"/>
      <c r="DL23" s="632" t="s">
        <v>296</v>
      </c>
      <c r="DM23" s="633"/>
      <c r="DN23" s="633"/>
      <c r="DO23" s="633"/>
      <c r="DP23" s="633"/>
      <c r="DQ23" s="633"/>
      <c r="DR23" s="633"/>
      <c r="DS23" s="633"/>
      <c r="DT23" s="633"/>
      <c r="DU23" s="633"/>
      <c r="DV23" s="634"/>
      <c r="DW23" s="590" t="s">
        <v>297</v>
      </c>
      <c r="DX23" s="591"/>
      <c r="DY23" s="591"/>
      <c r="DZ23" s="591"/>
      <c r="EA23" s="591"/>
      <c r="EB23" s="591"/>
      <c r="EC23" s="592"/>
    </row>
    <row r="24" spans="2:133" ht="11.25" customHeight="1">
      <c r="B24" s="605" t="s">
        <v>298</v>
      </c>
      <c r="C24" s="606"/>
      <c r="D24" s="606"/>
      <c r="E24" s="606"/>
      <c r="F24" s="606"/>
      <c r="G24" s="606"/>
      <c r="H24" s="606"/>
      <c r="I24" s="606"/>
      <c r="J24" s="606"/>
      <c r="K24" s="606"/>
      <c r="L24" s="606"/>
      <c r="M24" s="606"/>
      <c r="N24" s="606"/>
      <c r="O24" s="606"/>
      <c r="P24" s="606"/>
      <c r="Q24" s="607"/>
      <c r="R24" s="608">
        <v>8224189</v>
      </c>
      <c r="S24" s="609"/>
      <c r="T24" s="609"/>
      <c r="U24" s="609"/>
      <c r="V24" s="609"/>
      <c r="W24" s="609"/>
      <c r="X24" s="609"/>
      <c r="Y24" s="610"/>
      <c r="Z24" s="611">
        <v>21.7</v>
      </c>
      <c r="AA24" s="611"/>
      <c r="AB24" s="611"/>
      <c r="AC24" s="611"/>
      <c r="AD24" s="612">
        <v>8224189</v>
      </c>
      <c r="AE24" s="612"/>
      <c r="AF24" s="612"/>
      <c r="AG24" s="612"/>
      <c r="AH24" s="612"/>
      <c r="AI24" s="612"/>
      <c r="AJ24" s="612"/>
      <c r="AK24" s="612"/>
      <c r="AL24" s="613">
        <v>45.9</v>
      </c>
      <c r="AM24" s="614"/>
      <c r="AN24" s="614"/>
      <c r="AO24" s="615"/>
      <c r="AP24" s="605" t="s">
        <v>299</v>
      </c>
      <c r="AQ24" s="621"/>
      <c r="AR24" s="621"/>
      <c r="AS24" s="621"/>
      <c r="AT24" s="621"/>
      <c r="AU24" s="621"/>
      <c r="AV24" s="621"/>
      <c r="AW24" s="621"/>
      <c r="AX24" s="621"/>
      <c r="AY24" s="621"/>
      <c r="AZ24" s="621"/>
      <c r="BA24" s="621"/>
      <c r="BB24" s="621"/>
      <c r="BC24" s="621"/>
      <c r="BD24" s="621"/>
      <c r="BE24" s="621"/>
      <c r="BF24" s="622"/>
      <c r="BG24" s="608" t="s">
        <v>130</v>
      </c>
      <c r="BH24" s="609"/>
      <c r="BI24" s="609"/>
      <c r="BJ24" s="609"/>
      <c r="BK24" s="609"/>
      <c r="BL24" s="609"/>
      <c r="BM24" s="609"/>
      <c r="BN24" s="610"/>
      <c r="BO24" s="611" t="s">
        <v>130</v>
      </c>
      <c r="BP24" s="611"/>
      <c r="BQ24" s="611"/>
      <c r="BR24" s="611"/>
      <c r="BS24" s="612" t="s">
        <v>130</v>
      </c>
      <c r="BT24" s="612"/>
      <c r="BU24" s="612"/>
      <c r="BV24" s="612"/>
      <c r="BW24" s="612"/>
      <c r="BX24" s="612"/>
      <c r="BY24" s="612"/>
      <c r="BZ24" s="612"/>
      <c r="CA24" s="612"/>
      <c r="CB24" s="616"/>
      <c r="CD24" s="594" t="s">
        <v>300</v>
      </c>
      <c r="CE24" s="595"/>
      <c r="CF24" s="595"/>
      <c r="CG24" s="595"/>
      <c r="CH24" s="595"/>
      <c r="CI24" s="595"/>
      <c r="CJ24" s="595"/>
      <c r="CK24" s="595"/>
      <c r="CL24" s="595"/>
      <c r="CM24" s="595"/>
      <c r="CN24" s="595"/>
      <c r="CO24" s="595"/>
      <c r="CP24" s="595"/>
      <c r="CQ24" s="596"/>
      <c r="CR24" s="597">
        <v>16160641</v>
      </c>
      <c r="CS24" s="598"/>
      <c r="CT24" s="598"/>
      <c r="CU24" s="598"/>
      <c r="CV24" s="598"/>
      <c r="CW24" s="598"/>
      <c r="CX24" s="598"/>
      <c r="CY24" s="599"/>
      <c r="CZ24" s="602">
        <v>45.1</v>
      </c>
      <c r="DA24" s="603"/>
      <c r="DB24" s="603"/>
      <c r="DC24" s="619"/>
      <c r="DD24" s="642">
        <v>9769393</v>
      </c>
      <c r="DE24" s="598"/>
      <c r="DF24" s="598"/>
      <c r="DG24" s="598"/>
      <c r="DH24" s="598"/>
      <c r="DI24" s="598"/>
      <c r="DJ24" s="598"/>
      <c r="DK24" s="599"/>
      <c r="DL24" s="642">
        <v>9727834</v>
      </c>
      <c r="DM24" s="598"/>
      <c r="DN24" s="598"/>
      <c r="DO24" s="598"/>
      <c r="DP24" s="598"/>
      <c r="DQ24" s="598"/>
      <c r="DR24" s="598"/>
      <c r="DS24" s="598"/>
      <c r="DT24" s="598"/>
      <c r="DU24" s="598"/>
      <c r="DV24" s="599"/>
      <c r="DW24" s="602">
        <v>53.4</v>
      </c>
      <c r="DX24" s="603"/>
      <c r="DY24" s="603"/>
      <c r="DZ24" s="603"/>
      <c r="EA24" s="603"/>
      <c r="EB24" s="603"/>
      <c r="EC24" s="604"/>
    </row>
    <row r="25" spans="2:133" ht="11.25" customHeight="1">
      <c r="B25" s="605" t="s">
        <v>301</v>
      </c>
      <c r="C25" s="606"/>
      <c r="D25" s="606"/>
      <c r="E25" s="606"/>
      <c r="F25" s="606"/>
      <c r="G25" s="606"/>
      <c r="H25" s="606"/>
      <c r="I25" s="606"/>
      <c r="J25" s="606"/>
      <c r="K25" s="606"/>
      <c r="L25" s="606"/>
      <c r="M25" s="606"/>
      <c r="N25" s="606"/>
      <c r="O25" s="606"/>
      <c r="P25" s="606"/>
      <c r="Q25" s="607"/>
      <c r="R25" s="608">
        <v>998421</v>
      </c>
      <c r="S25" s="609"/>
      <c r="T25" s="609"/>
      <c r="U25" s="609"/>
      <c r="V25" s="609"/>
      <c r="W25" s="609"/>
      <c r="X25" s="609"/>
      <c r="Y25" s="610"/>
      <c r="Z25" s="611">
        <v>2.6</v>
      </c>
      <c r="AA25" s="611"/>
      <c r="AB25" s="611"/>
      <c r="AC25" s="611"/>
      <c r="AD25" s="612" t="s">
        <v>130</v>
      </c>
      <c r="AE25" s="612"/>
      <c r="AF25" s="612"/>
      <c r="AG25" s="612"/>
      <c r="AH25" s="612"/>
      <c r="AI25" s="612"/>
      <c r="AJ25" s="612"/>
      <c r="AK25" s="612"/>
      <c r="AL25" s="613" t="s">
        <v>130</v>
      </c>
      <c r="AM25" s="614"/>
      <c r="AN25" s="614"/>
      <c r="AO25" s="615"/>
      <c r="AP25" s="605" t="s">
        <v>302</v>
      </c>
      <c r="AQ25" s="621"/>
      <c r="AR25" s="621"/>
      <c r="AS25" s="621"/>
      <c r="AT25" s="621"/>
      <c r="AU25" s="621"/>
      <c r="AV25" s="621"/>
      <c r="AW25" s="621"/>
      <c r="AX25" s="621"/>
      <c r="AY25" s="621"/>
      <c r="AZ25" s="621"/>
      <c r="BA25" s="621"/>
      <c r="BB25" s="621"/>
      <c r="BC25" s="621"/>
      <c r="BD25" s="621"/>
      <c r="BE25" s="621"/>
      <c r="BF25" s="622"/>
      <c r="BG25" s="608" t="s">
        <v>130</v>
      </c>
      <c r="BH25" s="609"/>
      <c r="BI25" s="609"/>
      <c r="BJ25" s="609"/>
      <c r="BK25" s="609"/>
      <c r="BL25" s="609"/>
      <c r="BM25" s="609"/>
      <c r="BN25" s="610"/>
      <c r="BO25" s="611" t="s">
        <v>130</v>
      </c>
      <c r="BP25" s="611"/>
      <c r="BQ25" s="611"/>
      <c r="BR25" s="611"/>
      <c r="BS25" s="612" t="s">
        <v>130</v>
      </c>
      <c r="BT25" s="612"/>
      <c r="BU25" s="612"/>
      <c r="BV25" s="612"/>
      <c r="BW25" s="612"/>
      <c r="BX25" s="612"/>
      <c r="BY25" s="612"/>
      <c r="BZ25" s="612"/>
      <c r="CA25" s="612"/>
      <c r="CB25" s="616"/>
      <c r="CD25" s="605" t="s">
        <v>303</v>
      </c>
      <c r="CE25" s="606"/>
      <c r="CF25" s="606"/>
      <c r="CG25" s="606"/>
      <c r="CH25" s="606"/>
      <c r="CI25" s="606"/>
      <c r="CJ25" s="606"/>
      <c r="CK25" s="606"/>
      <c r="CL25" s="606"/>
      <c r="CM25" s="606"/>
      <c r="CN25" s="606"/>
      <c r="CO25" s="606"/>
      <c r="CP25" s="606"/>
      <c r="CQ25" s="607"/>
      <c r="CR25" s="608">
        <v>5821902</v>
      </c>
      <c r="CS25" s="635"/>
      <c r="CT25" s="635"/>
      <c r="CU25" s="635"/>
      <c r="CV25" s="635"/>
      <c r="CW25" s="635"/>
      <c r="CX25" s="635"/>
      <c r="CY25" s="636"/>
      <c r="CZ25" s="613">
        <v>16.2</v>
      </c>
      <c r="DA25" s="637"/>
      <c r="DB25" s="637"/>
      <c r="DC25" s="643"/>
      <c r="DD25" s="617">
        <v>4766481</v>
      </c>
      <c r="DE25" s="635"/>
      <c r="DF25" s="635"/>
      <c r="DG25" s="635"/>
      <c r="DH25" s="635"/>
      <c r="DI25" s="635"/>
      <c r="DJ25" s="635"/>
      <c r="DK25" s="636"/>
      <c r="DL25" s="617">
        <v>4733235</v>
      </c>
      <c r="DM25" s="635"/>
      <c r="DN25" s="635"/>
      <c r="DO25" s="635"/>
      <c r="DP25" s="635"/>
      <c r="DQ25" s="635"/>
      <c r="DR25" s="635"/>
      <c r="DS25" s="635"/>
      <c r="DT25" s="635"/>
      <c r="DU25" s="635"/>
      <c r="DV25" s="636"/>
      <c r="DW25" s="613">
        <v>26</v>
      </c>
      <c r="DX25" s="637"/>
      <c r="DY25" s="637"/>
      <c r="DZ25" s="637"/>
      <c r="EA25" s="637"/>
      <c r="EB25" s="637"/>
      <c r="EC25" s="638"/>
    </row>
    <row r="26" spans="2:133" ht="11.25" customHeight="1">
      <c r="B26" s="605" t="s">
        <v>304</v>
      </c>
      <c r="C26" s="606"/>
      <c r="D26" s="606"/>
      <c r="E26" s="606"/>
      <c r="F26" s="606"/>
      <c r="G26" s="606"/>
      <c r="H26" s="606"/>
      <c r="I26" s="606"/>
      <c r="J26" s="606"/>
      <c r="K26" s="606"/>
      <c r="L26" s="606"/>
      <c r="M26" s="606"/>
      <c r="N26" s="606"/>
      <c r="O26" s="606"/>
      <c r="P26" s="606"/>
      <c r="Q26" s="607"/>
      <c r="R26" s="608">
        <v>4325</v>
      </c>
      <c r="S26" s="609"/>
      <c r="T26" s="609"/>
      <c r="U26" s="609"/>
      <c r="V26" s="609"/>
      <c r="W26" s="609"/>
      <c r="X26" s="609"/>
      <c r="Y26" s="610"/>
      <c r="Z26" s="611">
        <v>0</v>
      </c>
      <c r="AA26" s="611"/>
      <c r="AB26" s="611"/>
      <c r="AC26" s="611"/>
      <c r="AD26" s="612" t="s">
        <v>130</v>
      </c>
      <c r="AE26" s="612"/>
      <c r="AF26" s="612"/>
      <c r="AG26" s="612"/>
      <c r="AH26" s="612"/>
      <c r="AI26" s="612"/>
      <c r="AJ26" s="612"/>
      <c r="AK26" s="612"/>
      <c r="AL26" s="613" t="s">
        <v>130</v>
      </c>
      <c r="AM26" s="614"/>
      <c r="AN26" s="614"/>
      <c r="AO26" s="615"/>
      <c r="AP26" s="605" t="s">
        <v>305</v>
      </c>
      <c r="AQ26" s="621"/>
      <c r="AR26" s="621"/>
      <c r="AS26" s="621"/>
      <c r="AT26" s="621"/>
      <c r="AU26" s="621"/>
      <c r="AV26" s="621"/>
      <c r="AW26" s="621"/>
      <c r="AX26" s="621"/>
      <c r="AY26" s="621"/>
      <c r="AZ26" s="621"/>
      <c r="BA26" s="621"/>
      <c r="BB26" s="621"/>
      <c r="BC26" s="621"/>
      <c r="BD26" s="621"/>
      <c r="BE26" s="621"/>
      <c r="BF26" s="622"/>
      <c r="BG26" s="608" t="s">
        <v>130</v>
      </c>
      <c r="BH26" s="609"/>
      <c r="BI26" s="609"/>
      <c r="BJ26" s="609"/>
      <c r="BK26" s="609"/>
      <c r="BL26" s="609"/>
      <c r="BM26" s="609"/>
      <c r="BN26" s="610"/>
      <c r="BO26" s="611" t="s">
        <v>130</v>
      </c>
      <c r="BP26" s="611"/>
      <c r="BQ26" s="611"/>
      <c r="BR26" s="611"/>
      <c r="BS26" s="612" t="s">
        <v>130</v>
      </c>
      <c r="BT26" s="612"/>
      <c r="BU26" s="612"/>
      <c r="BV26" s="612"/>
      <c r="BW26" s="612"/>
      <c r="BX26" s="612"/>
      <c r="BY26" s="612"/>
      <c r="BZ26" s="612"/>
      <c r="CA26" s="612"/>
      <c r="CB26" s="616"/>
      <c r="CD26" s="605" t="s">
        <v>306</v>
      </c>
      <c r="CE26" s="606"/>
      <c r="CF26" s="606"/>
      <c r="CG26" s="606"/>
      <c r="CH26" s="606"/>
      <c r="CI26" s="606"/>
      <c r="CJ26" s="606"/>
      <c r="CK26" s="606"/>
      <c r="CL26" s="606"/>
      <c r="CM26" s="606"/>
      <c r="CN26" s="606"/>
      <c r="CO26" s="606"/>
      <c r="CP26" s="606"/>
      <c r="CQ26" s="607"/>
      <c r="CR26" s="608">
        <v>3387990</v>
      </c>
      <c r="CS26" s="609"/>
      <c r="CT26" s="609"/>
      <c r="CU26" s="609"/>
      <c r="CV26" s="609"/>
      <c r="CW26" s="609"/>
      <c r="CX26" s="609"/>
      <c r="CY26" s="610"/>
      <c r="CZ26" s="613">
        <v>9.4</v>
      </c>
      <c r="DA26" s="637"/>
      <c r="DB26" s="637"/>
      <c r="DC26" s="643"/>
      <c r="DD26" s="617">
        <v>3151833</v>
      </c>
      <c r="DE26" s="609"/>
      <c r="DF26" s="609"/>
      <c r="DG26" s="609"/>
      <c r="DH26" s="609"/>
      <c r="DI26" s="609"/>
      <c r="DJ26" s="609"/>
      <c r="DK26" s="610"/>
      <c r="DL26" s="617" t="s">
        <v>130</v>
      </c>
      <c r="DM26" s="609"/>
      <c r="DN26" s="609"/>
      <c r="DO26" s="609"/>
      <c r="DP26" s="609"/>
      <c r="DQ26" s="609"/>
      <c r="DR26" s="609"/>
      <c r="DS26" s="609"/>
      <c r="DT26" s="609"/>
      <c r="DU26" s="609"/>
      <c r="DV26" s="610"/>
      <c r="DW26" s="613" t="s">
        <v>130</v>
      </c>
      <c r="DX26" s="637"/>
      <c r="DY26" s="637"/>
      <c r="DZ26" s="637"/>
      <c r="EA26" s="637"/>
      <c r="EB26" s="637"/>
      <c r="EC26" s="638"/>
    </row>
    <row r="27" spans="2:133" ht="11.25" customHeight="1">
      <c r="B27" s="605" t="s">
        <v>307</v>
      </c>
      <c r="C27" s="606"/>
      <c r="D27" s="606"/>
      <c r="E27" s="606"/>
      <c r="F27" s="606"/>
      <c r="G27" s="606"/>
      <c r="H27" s="606"/>
      <c r="I27" s="606"/>
      <c r="J27" s="606"/>
      <c r="K27" s="606"/>
      <c r="L27" s="606"/>
      <c r="M27" s="606"/>
      <c r="N27" s="606"/>
      <c r="O27" s="606"/>
      <c r="P27" s="606"/>
      <c r="Q27" s="607"/>
      <c r="R27" s="608">
        <v>19125968</v>
      </c>
      <c r="S27" s="609"/>
      <c r="T27" s="609"/>
      <c r="U27" s="609"/>
      <c r="V27" s="609"/>
      <c r="W27" s="609"/>
      <c r="X27" s="609"/>
      <c r="Y27" s="610"/>
      <c r="Z27" s="611">
        <v>50.5</v>
      </c>
      <c r="AA27" s="611"/>
      <c r="AB27" s="611"/>
      <c r="AC27" s="611"/>
      <c r="AD27" s="612">
        <v>17867082</v>
      </c>
      <c r="AE27" s="612"/>
      <c r="AF27" s="612"/>
      <c r="AG27" s="612"/>
      <c r="AH27" s="612"/>
      <c r="AI27" s="612"/>
      <c r="AJ27" s="612"/>
      <c r="AK27" s="612"/>
      <c r="AL27" s="613">
        <v>99.699996948242188</v>
      </c>
      <c r="AM27" s="614"/>
      <c r="AN27" s="614"/>
      <c r="AO27" s="615"/>
      <c r="AP27" s="605" t="s">
        <v>308</v>
      </c>
      <c r="AQ27" s="606"/>
      <c r="AR27" s="606"/>
      <c r="AS27" s="606"/>
      <c r="AT27" s="606"/>
      <c r="AU27" s="606"/>
      <c r="AV27" s="606"/>
      <c r="AW27" s="606"/>
      <c r="AX27" s="606"/>
      <c r="AY27" s="606"/>
      <c r="AZ27" s="606"/>
      <c r="BA27" s="606"/>
      <c r="BB27" s="606"/>
      <c r="BC27" s="606"/>
      <c r="BD27" s="606"/>
      <c r="BE27" s="606"/>
      <c r="BF27" s="607"/>
      <c r="BG27" s="608">
        <v>7605469</v>
      </c>
      <c r="BH27" s="609"/>
      <c r="BI27" s="609"/>
      <c r="BJ27" s="609"/>
      <c r="BK27" s="609"/>
      <c r="BL27" s="609"/>
      <c r="BM27" s="609"/>
      <c r="BN27" s="610"/>
      <c r="BO27" s="611">
        <v>100</v>
      </c>
      <c r="BP27" s="611"/>
      <c r="BQ27" s="611"/>
      <c r="BR27" s="611"/>
      <c r="BS27" s="612">
        <v>27538</v>
      </c>
      <c r="BT27" s="612"/>
      <c r="BU27" s="612"/>
      <c r="BV27" s="612"/>
      <c r="BW27" s="612"/>
      <c r="BX27" s="612"/>
      <c r="BY27" s="612"/>
      <c r="BZ27" s="612"/>
      <c r="CA27" s="612"/>
      <c r="CB27" s="616"/>
      <c r="CD27" s="605" t="s">
        <v>309</v>
      </c>
      <c r="CE27" s="606"/>
      <c r="CF27" s="606"/>
      <c r="CG27" s="606"/>
      <c r="CH27" s="606"/>
      <c r="CI27" s="606"/>
      <c r="CJ27" s="606"/>
      <c r="CK27" s="606"/>
      <c r="CL27" s="606"/>
      <c r="CM27" s="606"/>
      <c r="CN27" s="606"/>
      <c r="CO27" s="606"/>
      <c r="CP27" s="606"/>
      <c r="CQ27" s="607"/>
      <c r="CR27" s="608">
        <v>6610796</v>
      </c>
      <c r="CS27" s="635"/>
      <c r="CT27" s="635"/>
      <c r="CU27" s="635"/>
      <c r="CV27" s="635"/>
      <c r="CW27" s="635"/>
      <c r="CX27" s="635"/>
      <c r="CY27" s="636"/>
      <c r="CZ27" s="613">
        <v>18.399999999999999</v>
      </c>
      <c r="DA27" s="637"/>
      <c r="DB27" s="637"/>
      <c r="DC27" s="643"/>
      <c r="DD27" s="617">
        <v>1778366</v>
      </c>
      <c r="DE27" s="635"/>
      <c r="DF27" s="635"/>
      <c r="DG27" s="635"/>
      <c r="DH27" s="635"/>
      <c r="DI27" s="635"/>
      <c r="DJ27" s="635"/>
      <c r="DK27" s="636"/>
      <c r="DL27" s="617">
        <v>1770053</v>
      </c>
      <c r="DM27" s="635"/>
      <c r="DN27" s="635"/>
      <c r="DO27" s="635"/>
      <c r="DP27" s="635"/>
      <c r="DQ27" s="635"/>
      <c r="DR27" s="635"/>
      <c r="DS27" s="635"/>
      <c r="DT27" s="635"/>
      <c r="DU27" s="635"/>
      <c r="DV27" s="636"/>
      <c r="DW27" s="613">
        <v>9.6999999999999993</v>
      </c>
      <c r="DX27" s="637"/>
      <c r="DY27" s="637"/>
      <c r="DZ27" s="637"/>
      <c r="EA27" s="637"/>
      <c r="EB27" s="637"/>
      <c r="EC27" s="638"/>
    </row>
    <row r="28" spans="2:133" ht="11.25" customHeight="1">
      <c r="B28" s="605" t="s">
        <v>310</v>
      </c>
      <c r="C28" s="606"/>
      <c r="D28" s="606"/>
      <c r="E28" s="606"/>
      <c r="F28" s="606"/>
      <c r="G28" s="606"/>
      <c r="H28" s="606"/>
      <c r="I28" s="606"/>
      <c r="J28" s="606"/>
      <c r="K28" s="606"/>
      <c r="L28" s="606"/>
      <c r="M28" s="606"/>
      <c r="N28" s="606"/>
      <c r="O28" s="606"/>
      <c r="P28" s="606"/>
      <c r="Q28" s="607"/>
      <c r="R28" s="608">
        <v>9604</v>
      </c>
      <c r="S28" s="609"/>
      <c r="T28" s="609"/>
      <c r="U28" s="609"/>
      <c r="V28" s="609"/>
      <c r="W28" s="609"/>
      <c r="X28" s="609"/>
      <c r="Y28" s="610"/>
      <c r="Z28" s="611">
        <v>0</v>
      </c>
      <c r="AA28" s="611"/>
      <c r="AB28" s="611"/>
      <c r="AC28" s="611"/>
      <c r="AD28" s="612">
        <v>9604</v>
      </c>
      <c r="AE28" s="612"/>
      <c r="AF28" s="612"/>
      <c r="AG28" s="612"/>
      <c r="AH28" s="612"/>
      <c r="AI28" s="612"/>
      <c r="AJ28" s="612"/>
      <c r="AK28" s="612"/>
      <c r="AL28" s="613">
        <v>0.1</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311</v>
      </c>
      <c r="CE28" s="606"/>
      <c r="CF28" s="606"/>
      <c r="CG28" s="606"/>
      <c r="CH28" s="606"/>
      <c r="CI28" s="606"/>
      <c r="CJ28" s="606"/>
      <c r="CK28" s="606"/>
      <c r="CL28" s="606"/>
      <c r="CM28" s="606"/>
      <c r="CN28" s="606"/>
      <c r="CO28" s="606"/>
      <c r="CP28" s="606"/>
      <c r="CQ28" s="607"/>
      <c r="CR28" s="608">
        <v>3727943</v>
      </c>
      <c r="CS28" s="609"/>
      <c r="CT28" s="609"/>
      <c r="CU28" s="609"/>
      <c r="CV28" s="609"/>
      <c r="CW28" s="609"/>
      <c r="CX28" s="609"/>
      <c r="CY28" s="610"/>
      <c r="CZ28" s="613">
        <v>10.4</v>
      </c>
      <c r="DA28" s="637"/>
      <c r="DB28" s="637"/>
      <c r="DC28" s="643"/>
      <c r="DD28" s="617">
        <v>3224546</v>
      </c>
      <c r="DE28" s="609"/>
      <c r="DF28" s="609"/>
      <c r="DG28" s="609"/>
      <c r="DH28" s="609"/>
      <c r="DI28" s="609"/>
      <c r="DJ28" s="609"/>
      <c r="DK28" s="610"/>
      <c r="DL28" s="617">
        <v>3224546</v>
      </c>
      <c r="DM28" s="609"/>
      <c r="DN28" s="609"/>
      <c r="DO28" s="609"/>
      <c r="DP28" s="609"/>
      <c r="DQ28" s="609"/>
      <c r="DR28" s="609"/>
      <c r="DS28" s="609"/>
      <c r="DT28" s="609"/>
      <c r="DU28" s="609"/>
      <c r="DV28" s="610"/>
      <c r="DW28" s="613">
        <v>17.7</v>
      </c>
      <c r="DX28" s="637"/>
      <c r="DY28" s="637"/>
      <c r="DZ28" s="637"/>
      <c r="EA28" s="637"/>
      <c r="EB28" s="637"/>
      <c r="EC28" s="638"/>
    </row>
    <row r="29" spans="2:133" ht="11.25" customHeight="1">
      <c r="B29" s="605" t="s">
        <v>312</v>
      </c>
      <c r="C29" s="606"/>
      <c r="D29" s="606"/>
      <c r="E29" s="606"/>
      <c r="F29" s="606"/>
      <c r="G29" s="606"/>
      <c r="H29" s="606"/>
      <c r="I29" s="606"/>
      <c r="J29" s="606"/>
      <c r="K29" s="606"/>
      <c r="L29" s="606"/>
      <c r="M29" s="606"/>
      <c r="N29" s="606"/>
      <c r="O29" s="606"/>
      <c r="P29" s="606"/>
      <c r="Q29" s="607"/>
      <c r="R29" s="608">
        <v>89613</v>
      </c>
      <c r="S29" s="609"/>
      <c r="T29" s="609"/>
      <c r="U29" s="609"/>
      <c r="V29" s="609"/>
      <c r="W29" s="609"/>
      <c r="X29" s="609"/>
      <c r="Y29" s="610"/>
      <c r="Z29" s="611">
        <v>0.2</v>
      </c>
      <c r="AA29" s="611"/>
      <c r="AB29" s="611"/>
      <c r="AC29" s="611"/>
      <c r="AD29" s="612" t="s">
        <v>130</v>
      </c>
      <c r="AE29" s="612"/>
      <c r="AF29" s="612"/>
      <c r="AG29" s="612"/>
      <c r="AH29" s="612"/>
      <c r="AI29" s="612"/>
      <c r="AJ29" s="612"/>
      <c r="AK29" s="612"/>
      <c r="AL29" s="613" t="s">
        <v>130</v>
      </c>
      <c r="AM29" s="614"/>
      <c r="AN29" s="614"/>
      <c r="AO29" s="615"/>
      <c r="AP29" s="626"/>
      <c r="AQ29" s="627"/>
      <c r="AR29" s="627"/>
      <c r="AS29" s="627"/>
      <c r="AT29" s="627"/>
      <c r="AU29" s="627"/>
      <c r="AV29" s="627"/>
      <c r="AW29" s="627"/>
      <c r="AX29" s="627"/>
      <c r="AY29" s="627"/>
      <c r="AZ29" s="627"/>
      <c r="BA29" s="627"/>
      <c r="BB29" s="627"/>
      <c r="BC29" s="627"/>
      <c r="BD29" s="627"/>
      <c r="BE29" s="627"/>
      <c r="BF29" s="628"/>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6" t="s">
        <v>313</v>
      </c>
      <c r="CE29" s="647"/>
      <c r="CF29" s="605" t="s">
        <v>70</v>
      </c>
      <c r="CG29" s="606"/>
      <c r="CH29" s="606"/>
      <c r="CI29" s="606"/>
      <c r="CJ29" s="606"/>
      <c r="CK29" s="606"/>
      <c r="CL29" s="606"/>
      <c r="CM29" s="606"/>
      <c r="CN29" s="606"/>
      <c r="CO29" s="606"/>
      <c r="CP29" s="606"/>
      <c r="CQ29" s="607"/>
      <c r="CR29" s="608">
        <v>3727943</v>
      </c>
      <c r="CS29" s="635"/>
      <c r="CT29" s="635"/>
      <c r="CU29" s="635"/>
      <c r="CV29" s="635"/>
      <c r="CW29" s="635"/>
      <c r="CX29" s="635"/>
      <c r="CY29" s="636"/>
      <c r="CZ29" s="613">
        <v>10.4</v>
      </c>
      <c r="DA29" s="637"/>
      <c r="DB29" s="637"/>
      <c r="DC29" s="643"/>
      <c r="DD29" s="617">
        <v>3224546</v>
      </c>
      <c r="DE29" s="635"/>
      <c r="DF29" s="635"/>
      <c r="DG29" s="635"/>
      <c r="DH29" s="635"/>
      <c r="DI29" s="635"/>
      <c r="DJ29" s="635"/>
      <c r="DK29" s="636"/>
      <c r="DL29" s="617">
        <v>3224546</v>
      </c>
      <c r="DM29" s="635"/>
      <c r="DN29" s="635"/>
      <c r="DO29" s="635"/>
      <c r="DP29" s="635"/>
      <c r="DQ29" s="635"/>
      <c r="DR29" s="635"/>
      <c r="DS29" s="635"/>
      <c r="DT29" s="635"/>
      <c r="DU29" s="635"/>
      <c r="DV29" s="636"/>
      <c r="DW29" s="613">
        <v>17.7</v>
      </c>
      <c r="DX29" s="637"/>
      <c r="DY29" s="637"/>
      <c r="DZ29" s="637"/>
      <c r="EA29" s="637"/>
      <c r="EB29" s="637"/>
      <c r="EC29" s="638"/>
    </row>
    <row r="30" spans="2:133" ht="11.25" customHeight="1">
      <c r="B30" s="605" t="s">
        <v>314</v>
      </c>
      <c r="C30" s="606"/>
      <c r="D30" s="606"/>
      <c r="E30" s="606"/>
      <c r="F30" s="606"/>
      <c r="G30" s="606"/>
      <c r="H30" s="606"/>
      <c r="I30" s="606"/>
      <c r="J30" s="606"/>
      <c r="K30" s="606"/>
      <c r="L30" s="606"/>
      <c r="M30" s="606"/>
      <c r="N30" s="606"/>
      <c r="O30" s="606"/>
      <c r="P30" s="606"/>
      <c r="Q30" s="607"/>
      <c r="R30" s="608">
        <v>196191</v>
      </c>
      <c r="S30" s="609"/>
      <c r="T30" s="609"/>
      <c r="U30" s="609"/>
      <c r="V30" s="609"/>
      <c r="W30" s="609"/>
      <c r="X30" s="609"/>
      <c r="Y30" s="610"/>
      <c r="Z30" s="611">
        <v>0.5</v>
      </c>
      <c r="AA30" s="611"/>
      <c r="AB30" s="611"/>
      <c r="AC30" s="611"/>
      <c r="AD30" s="612">
        <v>25581</v>
      </c>
      <c r="AE30" s="612"/>
      <c r="AF30" s="612"/>
      <c r="AG30" s="612"/>
      <c r="AH30" s="612"/>
      <c r="AI30" s="612"/>
      <c r="AJ30" s="612"/>
      <c r="AK30" s="612"/>
      <c r="AL30" s="613">
        <v>0.1</v>
      </c>
      <c r="AM30" s="614"/>
      <c r="AN30" s="614"/>
      <c r="AO30" s="615"/>
      <c r="AP30" s="590" t="s">
        <v>232</v>
      </c>
      <c r="AQ30" s="591"/>
      <c r="AR30" s="591"/>
      <c r="AS30" s="591"/>
      <c r="AT30" s="591"/>
      <c r="AU30" s="591"/>
      <c r="AV30" s="591"/>
      <c r="AW30" s="591"/>
      <c r="AX30" s="591"/>
      <c r="AY30" s="591"/>
      <c r="AZ30" s="591"/>
      <c r="BA30" s="591"/>
      <c r="BB30" s="591"/>
      <c r="BC30" s="591"/>
      <c r="BD30" s="591"/>
      <c r="BE30" s="591"/>
      <c r="BF30" s="592"/>
      <c r="BG30" s="590" t="s">
        <v>315</v>
      </c>
      <c r="BH30" s="644"/>
      <c r="BI30" s="644"/>
      <c r="BJ30" s="644"/>
      <c r="BK30" s="644"/>
      <c r="BL30" s="644"/>
      <c r="BM30" s="644"/>
      <c r="BN30" s="644"/>
      <c r="BO30" s="644"/>
      <c r="BP30" s="644"/>
      <c r="BQ30" s="645"/>
      <c r="BR30" s="590" t="s">
        <v>316</v>
      </c>
      <c r="BS30" s="644"/>
      <c r="BT30" s="644"/>
      <c r="BU30" s="644"/>
      <c r="BV30" s="644"/>
      <c r="BW30" s="644"/>
      <c r="BX30" s="644"/>
      <c r="BY30" s="644"/>
      <c r="BZ30" s="644"/>
      <c r="CA30" s="644"/>
      <c r="CB30" s="645"/>
      <c r="CD30" s="648"/>
      <c r="CE30" s="649"/>
      <c r="CF30" s="605" t="s">
        <v>317</v>
      </c>
      <c r="CG30" s="606"/>
      <c r="CH30" s="606"/>
      <c r="CI30" s="606"/>
      <c r="CJ30" s="606"/>
      <c r="CK30" s="606"/>
      <c r="CL30" s="606"/>
      <c r="CM30" s="606"/>
      <c r="CN30" s="606"/>
      <c r="CO30" s="606"/>
      <c r="CP30" s="606"/>
      <c r="CQ30" s="607"/>
      <c r="CR30" s="608">
        <v>3615208</v>
      </c>
      <c r="CS30" s="609"/>
      <c r="CT30" s="609"/>
      <c r="CU30" s="609"/>
      <c r="CV30" s="609"/>
      <c r="CW30" s="609"/>
      <c r="CX30" s="609"/>
      <c r="CY30" s="610"/>
      <c r="CZ30" s="613">
        <v>10.1</v>
      </c>
      <c r="DA30" s="637"/>
      <c r="DB30" s="637"/>
      <c r="DC30" s="643"/>
      <c r="DD30" s="617">
        <v>3120202</v>
      </c>
      <c r="DE30" s="609"/>
      <c r="DF30" s="609"/>
      <c r="DG30" s="609"/>
      <c r="DH30" s="609"/>
      <c r="DI30" s="609"/>
      <c r="DJ30" s="609"/>
      <c r="DK30" s="610"/>
      <c r="DL30" s="617">
        <v>3120202</v>
      </c>
      <c r="DM30" s="609"/>
      <c r="DN30" s="609"/>
      <c r="DO30" s="609"/>
      <c r="DP30" s="609"/>
      <c r="DQ30" s="609"/>
      <c r="DR30" s="609"/>
      <c r="DS30" s="609"/>
      <c r="DT30" s="609"/>
      <c r="DU30" s="609"/>
      <c r="DV30" s="610"/>
      <c r="DW30" s="613">
        <v>17.100000000000001</v>
      </c>
      <c r="DX30" s="637"/>
      <c r="DY30" s="637"/>
      <c r="DZ30" s="637"/>
      <c r="EA30" s="637"/>
      <c r="EB30" s="637"/>
      <c r="EC30" s="638"/>
    </row>
    <row r="31" spans="2:133" ht="11.25" customHeight="1">
      <c r="B31" s="605" t="s">
        <v>318</v>
      </c>
      <c r="C31" s="606"/>
      <c r="D31" s="606"/>
      <c r="E31" s="606"/>
      <c r="F31" s="606"/>
      <c r="G31" s="606"/>
      <c r="H31" s="606"/>
      <c r="I31" s="606"/>
      <c r="J31" s="606"/>
      <c r="K31" s="606"/>
      <c r="L31" s="606"/>
      <c r="M31" s="606"/>
      <c r="N31" s="606"/>
      <c r="O31" s="606"/>
      <c r="P31" s="606"/>
      <c r="Q31" s="607"/>
      <c r="R31" s="608">
        <v>141240</v>
      </c>
      <c r="S31" s="609"/>
      <c r="T31" s="609"/>
      <c r="U31" s="609"/>
      <c r="V31" s="609"/>
      <c r="W31" s="609"/>
      <c r="X31" s="609"/>
      <c r="Y31" s="610"/>
      <c r="Z31" s="611">
        <v>0.4</v>
      </c>
      <c r="AA31" s="611"/>
      <c r="AB31" s="611"/>
      <c r="AC31" s="611"/>
      <c r="AD31" s="612">
        <v>20</v>
      </c>
      <c r="AE31" s="612"/>
      <c r="AF31" s="612"/>
      <c r="AG31" s="612"/>
      <c r="AH31" s="612"/>
      <c r="AI31" s="612"/>
      <c r="AJ31" s="612"/>
      <c r="AK31" s="612"/>
      <c r="AL31" s="613">
        <v>0</v>
      </c>
      <c r="AM31" s="614"/>
      <c r="AN31" s="614"/>
      <c r="AO31" s="615"/>
      <c r="AP31" s="656" t="s">
        <v>319</v>
      </c>
      <c r="AQ31" s="657"/>
      <c r="AR31" s="657"/>
      <c r="AS31" s="657"/>
      <c r="AT31" s="662" t="s">
        <v>320</v>
      </c>
      <c r="AU31" s="344"/>
      <c r="AV31" s="344"/>
      <c r="AW31" s="344"/>
      <c r="AX31" s="594" t="s">
        <v>194</v>
      </c>
      <c r="AY31" s="595"/>
      <c r="AZ31" s="595"/>
      <c r="BA31" s="595"/>
      <c r="BB31" s="595"/>
      <c r="BC31" s="595"/>
      <c r="BD31" s="595"/>
      <c r="BE31" s="595"/>
      <c r="BF31" s="596"/>
      <c r="BG31" s="655">
        <v>98.6</v>
      </c>
      <c r="BH31" s="652"/>
      <c r="BI31" s="652"/>
      <c r="BJ31" s="652"/>
      <c r="BK31" s="652"/>
      <c r="BL31" s="652"/>
      <c r="BM31" s="603">
        <v>95.1</v>
      </c>
      <c r="BN31" s="652"/>
      <c r="BO31" s="652"/>
      <c r="BP31" s="652"/>
      <c r="BQ31" s="653"/>
      <c r="BR31" s="655">
        <v>98.3</v>
      </c>
      <c r="BS31" s="652"/>
      <c r="BT31" s="652"/>
      <c r="BU31" s="652"/>
      <c r="BV31" s="652"/>
      <c r="BW31" s="652"/>
      <c r="BX31" s="603">
        <v>94.4</v>
      </c>
      <c r="BY31" s="652"/>
      <c r="BZ31" s="652"/>
      <c r="CA31" s="652"/>
      <c r="CB31" s="653"/>
      <c r="CD31" s="648"/>
      <c r="CE31" s="649"/>
      <c r="CF31" s="605" t="s">
        <v>321</v>
      </c>
      <c r="CG31" s="606"/>
      <c r="CH31" s="606"/>
      <c r="CI31" s="606"/>
      <c r="CJ31" s="606"/>
      <c r="CK31" s="606"/>
      <c r="CL31" s="606"/>
      <c r="CM31" s="606"/>
      <c r="CN31" s="606"/>
      <c r="CO31" s="606"/>
      <c r="CP31" s="606"/>
      <c r="CQ31" s="607"/>
      <c r="CR31" s="608">
        <v>112735</v>
      </c>
      <c r="CS31" s="635"/>
      <c r="CT31" s="635"/>
      <c r="CU31" s="635"/>
      <c r="CV31" s="635"/>
      <c r="CW31" s="635"/>
      <c r="CX31" s="635"/>
      <c r="CY31" s="636"/>
      <c r="CZ31" s="613">
        <v>0.3</v>
      </c>
      <c r="DA31" s="637"/>
      <c r="DB31" s="637"/>
      <c r="DC31" s="643"/>
      <c r="DD31" s="617">
        <v>104344</v>
      </c>
      <c r="DE31" s="635"/>
      <c r="DF31" s="635"/>
      <c r="DG31" s="635"/>
      <c r="DH31" s="635"/>
      <c r="DI31" s="635"/>
      <c r="DJ31" s="635"/>
      <c r="DK31" s="636"/>
      <c r="DL31" s="617">
        <v>104344</v>
      </c>
      <c r="DM31" s="635"/>
      <c r="DN31" s="635"/>
      <c r="DO31" s="635"/>
      <c r="DP31" s="635"/>
      <c r="DQ31" s="635"/>
      <c r="DR31" s="635"/>
      <c r="DS31" s="635"/>
      <c r="DT31" s="635"/>
      <c r="DU31" s="635"/>
      <c r="DV31" s="636"/>
      <c r="DW31" s="613">
        <v>0.6</v>
      </c>
      <c r="DX31" s="637"/>
      <c r="DY31" s="637"/>
      <c r="DZ31" s="637"/>
      <c r="EA31" s="637"/>
      <c r="EB31" s="637"/>
      <c r="EC31" s="638"/>
    </row>
    <row r="32" spans="2:133" ht="11.25" customHeight="1">
      <c r="B32" s="605" t="s">
        <v>322</v>
      </c>
      <c r="C32" s="606"/>
      <c r="D32" s="606"/>
      <c r="E32" s="606"/>
      <c r="F32" s="606"/>
      <c r="G32" s="606"/>
      <c r="H32" s="606"/>
      <c r="I32" s="606"/>
      <c r="J32" s="606"/>
      <c r="K32" s="606"/>
      <c r="L32" s="606"/>
      <c r="M32" s="606"/>
      <c r="N32" s="606"/>
      <c r="O32" s="606"/>
      <c r="P32" s="606"/>
      <c r="Q32" s="607"/>
      <c r="R32" s="608">
        <v>5940830</v>
      </c>
      <c r="S32" s="609"/>
      <c r="T32" s="609"/>
      <c r="U32" s="609"/>
      <c r="V32" s="609"/>
      <c r="W32" s="609"/>
      <c r="X32" s="609"/>
      <c r="Y32" s="610"/>
      <c r="Z32" s="611">
        <v>15.7</v>
      </c>
      <c r="AA32" s="611"/>
      <c r="AB32" s="611"/>
      <c r="AC32" s="611"/>
      <c r="AD32" s="612" t="s">
        <v>130</v>
      </c>
      <c r="AE32" s="612"/>
      <c r="AF32" s="612"/>
      <c r="AG32" s="612"/>
      <c r="AH32" s="612"/>
      <c r="AI32" s="612"/>
      <c r="AJ32" s="612"/>
      <c r="AK32" s="612"/>
      <c r="AL32" s="613" t="s">
        <v>130</v>
      </c>
      <c r="AM32" s="614"/>
      <c r="AN32" s="614"/>
      <c r="AO32" s="615"/>
      <c r="AP32" s="658"/>
      <c r="AQ32" s="659"/>
      <c r="AR32" s="659"/>
      <c r="AS32" s="659"/>
      <c r="AT32" s="663"/>
      <c r="AU32" s="205" t="s">
        <v>323</v>
      </c>
      <c r="AX32" s="605" t="s">
        <v>324</v>
      </c>
      <c r="AY32" s="606"/>
      <c r="AZ32" s="606"/>
      <c r="BA32" s="606"/>
      <c r="BB32" s="606"/>
      <c r="BC32" s="606"/>
      <c r="BD32" s="606"/>
      <c r="BE32" s="606"/>
      <c r="BF32" s="607"/>
      <c r="BG32" s="665">
        <v>98.8</v>
      </c>
      <c r="BH32" s="635"/>
      <c r="BI32" s="635"/>
      <c r="BJ32" s="635"/>
      <c r="BK32" s="635"/>
      <c r="BL32" s="635"/>
      <c r="BM32" s="614">
        <v>96.6</v>
      </c>
      <c r="BN32" s="635"/>
      <c r="BO32" s="635"/>
      <c r="BP32" s="635"/>
      <c r="BQ32" s="654"/>
      <c r="BR32" s="665">
        <v>98.6</v>
      </c>
      <c r="BS32" s="635"/>
      <c r="BT32" s="635"/>
      <c r="BU32" s="635"/>
      <c r="BV32" s="635"/>
      <c r="BW32" s="635"/>
      <c r="BX32" s="614">
        <v>95.8</v>
      </c>
      <c r="BY32" s="635"/>
      <c r="BZ32" s="635"/>
      <c r="CA32" s="635"/>
      <c r="CB32" s="654"/>
      <c r="CD32" s="650"/>
      <c r="CE32" s="651"/>
      <c r="CF32" s="605" t="s">
        <v>325</v>
      </c>
      <c r="CG32" s="606"/>
      <c r="CH32" s="606"/>
      <c r="CI32" s="606"/>
      <c r="CJ32" s="606"/>
      <c r="CK32" s="606"/>
      <c r="CL32" s="606"/>
      <c r="CM32" s="606"/>
      <c r="CN32" s="606"/>
      <c r="CO32" s="606"/>
      <c r="CP32" s="606"/>
      <c r="CQ32" s="607"/>
      <c r="CR32" s="608" t="s">
        <v>130</v>
      </c>
      <c r="CS32" s="609"/>
      <c r="CT32" s="609"/>
      <c r="CU32" s="609"/>
      <c r="CV32" s="609"/>
      <c r="CW32" s="609"/>
      <c r="CX32" s="609"/>
      <c r="CY32" s="610"/>
      <c r="CZ32" s="613" t="s">
        <v>130</v>
      </c>
      <c r="DA32" s="637"/>
      <c r="DB32" s="637"/>
      <c r="DC32" s="643"/>
      <c r="DD32" s="617" t="s">
        <v>130</v>
      </c>
      <c r="DE32" s="609"/>
      <c r="DF32" s="609"/>
      <c r="DG32" s="609"/>
      <c r="DH32" s="609"/>
      <c r="DI32" s="609"/>
      <c r="DJ32" s="609"/>
      <c r="DK32" s="610"/>
      <c r="DL32" s="617" t="s">
        <v>130</v>
      </c>
      <c r="DM32" s="609"/>
      <c r="DN32" s="609"/>
      <c r="DO32" s="609"/>
      <c r="DP32" s="609"/>
      <c r="DQ32" s="609"/>
      <c r="DR32" s="609"/>
      <c r="DS32" s="609"/>
      <c r="DT32" s="609"/>
      <c r="DU32" s="609"/>
      <c r="DV32" s="610"/>
      <c r="DW32" s="613" t="s">
        <v>130</v>
      </c>
      <c r="DX32" s="637"/>
      <c r="DY32" s="637"/>
      <c r="DZ32" s="637"/>
      <c r="EA32" s="637"/>
      <c r="EB32" s="637"/>
      <c r="EC32" s="638"/>
    </row>
    <row r="33" spans="2:133" ht="11.25" customHeight="1">
      <c r="B33" s="639" t="s">
        <v>326</v>
      </c>
      <c r="C33" s="640"/>
      <c r="D33" s="640"/>
      <c r="E33" s="640"/>
      <c r="F33" s="640"/>
      <c r="G33" s="640"/>
      <c r="H33" s="640"/>
      <c r="I33" s="640"/>
      <c r="J33" s="640"/>
      <c r="K33" s="640"/>
      <c r="L33" s="640"/>
      <c r="M33" s="640"/>
      <c r="N33" s="640"/>
      <c r="O33" s="640"/>
      <c r="P33" s="640"/>
      <c r="Q33" s="641"/>
      <c r="R33" s="608" t="s">
        <v>130</v>
      </c>
      <c r="S33" s="609"/>
      <c r="T33" s="609"/>
      <c r="U33" s="609"/>
      <c r="V33" s="609"/>
      <c r="W33" s="609"/>
      <c r="X33" s="609"/>
      <c r="Y33" s="610"/>
      <c r="Z33" s="611" t="s">
        <v>130</v>
      </c>
      <c r="AA33" s="611"/>
      <c r="AB33" s="611"/>
      <c r="AC33" s="611"/>
      <c r="AD33" s="612" t="s">
        <v>130</v>
      </c>
      <c r="AE33" s="612"/>
      <c r="AF33" s="612"/>
      <c r="AG33" s="612"/>
      <c r="AH33" s="612"/>
      <c r="AI33" s="612"/>
      <c r="AJ33" s="612"/>
      <c r="AK33" s="612"/>
      <c r="AL33" s="613" t="s">
        <v>130</v>
      </c>
      <c r="AM33" s="614"/>
      <c r="AN33" s="614"/>
      <c r="AO33" s="615"/>
      <c r="AP33" s="660"/>
      <c r="AQ33" s="661"/>
      <c r="AR33" s="661"/>
      <c r="AS33" s="661"/>
      <c r="AT33" s="664"/>
      <c r="AU33" s="345"/>
      <c r="AV33" s="345"/>
      <c r="AW33" s="345"/>
      <c r="AX33" s="626" t="s">
        <v>327</v>
      </c>
      <c r="AY33" s="627"/>
      <c r="AZ33" s="627"/>
      <c r="BA33" s="627"/>
      <c r="BB33" s="627"/>
      <c r="BC33" s="627"/>
      <c r="BD33" s="627"/>
      <c r="BE33" s="627"/>
      <c r="BF33" s="628"/>
      <c r="BG33" s="666">
        <v>98.3</v>
      </c>
      <c r="BH33" s="667"/>
      <c r="BI33" s="667"/>
      <c r="BJ33" s="667"/>
      <c r="BK33" s="667"/>
      <c r="BL33" s="667"/>
      <c r="BM33" s="668">
        <v>93</v>
      </c>
      <c r="BN33" s="667"/>
      <c r="BO33" s="667"/>
      <c r="BP33" s="667"/>
      <c r="BQ33" s="669"/>
      <c r="BR33" s="666">
        <v>97.9</v>
      </c>
      <c r="BS33" s="667"/>
      <c r="BT33" s="667"/>
      <c r="BU33" s="667"/>
      <c r="BV33" s="667"/>
      <c r="BW33" s="667"/>
      <c r="BX33" s="668">
        <v>92.3</v>
      </c>
      <c r="BY33" s="667"/>
      <c r="BZ33" s="667"/>
      <c r="CA33" s="667"/>
      <c r="CB33" s="669"/>
      <c r="CD33" s="605" t="s">
        <v>328</v>
      </c>
      <c r="CE33" s="606"/>
      <c r="CF33" s="606"/>
      <c r="CG33" s="606"/>
      <c r="CH33" s="606"/>
      <c r="CI33" s="606"/>
      <c r="CJ33" s="606"/>
      <c r="CK33" s="606"/>
      <c r="CL33" s="606"/>
      <c r="CM33" s="606"/>
      <c r="CN33" s="606"/>
      <c r="CO33" s="606"/>
      <c r="CP33" s="606"/>
      <c r="CQ33" s="607"/>
      <c r="CR33" s="608">
        <v>16002469</v>
      </c>
      <c r="CS33" s="635"/>
      <c r="CT33" s="635"/>
      <c r="CU33" s="635"/>
      <c r="CV33" s="635"/>
      <c r="CW33" s="635"/>
      <c r="CX33" s="635"/>
      <c r="CY33" s="636"/>
      <c r="CZ33" s="613">
        <v>44.6</v>
      </c>
      <c r="DA33" s="637"/>
      <c r="DB33" s="637"/>
      <c r="DC33" s="643"/>
      <c r="DD33" s="617">
        <v>11717159</v>
      </c>
      <c r="DE33" s="635"/>
      <c r="DF33" s="635"/>
      <c r="DG33" s="635"/>
      <c r="DH33" s="635"/>
      <c r="DI33" s="635"/>
      <c r="DJ33" s="635"/>
      <c r="DK33" s="636"/>
      <c r="DL33" s="617">
        <v>6883115</v>
      </c>
      <c r="DM33" s="635"/>
      <c r="DN33" s="635"/>
      <c r="DO33" s="635"/>
      <c r="DP33" s="635"/>
      <c r="DQ33" s="635"/>
      <c r="DR33" s="635"/>
      <c r="DS33" s="635"/>
      <c r="DT33" s="635"/>
      <c r="DU33" s="635"/>
      <c r="DV33" s="636"/>
      <c r="DW33" s="613">
        <v>37.799999999999997</v>
      </c>
      <c r="DX33" s="637"/>
      <c r="DY33" s="637"/>
      <c r="DZ33" s="637"/>
      <c r="EA33" s="637"/>
      <c r="EB33" s="637"/>
      <c r="EC33" s="638"/>
    </row>
    <row r="34" spans="2:133" ht="11.25" customHeight="1">
      <c r="B34" s="605" t="s">
        <v>329</v>
      </c>
      <c r="C34" s="606"/>
      <c r="D34" s="606"/>
      <c r="E34" s="606"/>
      <c r="F34" s="606"/>
      <c r="G34" s="606"/>
      <c r="H34" s="606"/>
      <c r="I34" s="606"/>
      <c r="J34" s="606"/>
      <c r="K34" s="606"/>
      <c r="L34" s="606"/>
      <c r="M34" s="606"/>
      <c r="N34" s="606"/>
      <c r="O34" s="606"/>
      <c r="P34" s="606"/>
      <c r="Q34" s="607"/>
      <c r="R34" s="608">
        <v>1954517</v>
      </c>
      <c r="S34" s="609"/>
      <c r="T34" s="609"/>
      <c r="U34" s="609"/>
      <c r="V34" s="609"/>
      <c r="W34" s="609"/>
      <c r="X34" s="609"/>
      <c r="Y34" s="610"/>
      <c r="Z34" s="611">
        <v>5.2</v>
      </c>
      <c r="AA34" s="611"/>
      <c r="AB34" s="611"/>
      <c r="AC34" s="611"/>
      <c r="AD34" s="612" t="s">
        <v>130</v>
      </c>
      <c r="AE34" s="612"/>
      <c r="AF34" s="612"/>
      <c r="AG34" s="612"/>
      <c r="AH34" s="612"/>
      <c r="AI34" s="612"/>
      <c r="AJ34" s="612"/>
      <c r="AK34" s="612"/>
      <c r="AL34" s="613" t="s">
        <v>130</v>
      </c>
      <c r="AM34" s="614"/>
      <c r="AN34" s="614"/>
      <c r="AO34" s="615"/>
      <c r="AP34" s="209"/>
      <c r="AQ34" s="210"/>
      <c r="AS34" s="344"/>
      <c r="AT34" s="344"/>
      <c r="AU34" s="344"/>
      <c r="AV34" s="344"/>
      <c r="AW34" s="344"/>
      <c r="AX34" s="344"/>
      <c r="AY34" s="344"/>
      <c r="AZ34" s="344"/>
      <c r="BA34" s="344"/>
      <c r="BB34" s="344"/>
      <c r="BC34" s="344"/>
      <c r="BD34" s="344"/>
      <c r="BE34" s="344"/>
      <c r="BF34" s="344"/>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5" t="s">
        <v>330</v>
      </c>
      <c r="CE34" s="606"/>
      <c r="CF34" s="606"/>
      <c r="CG34" s="606"/>
      <c r="CH34" s="606"/>
      <c r="CI34" s="606"/>
      <c r="CJ34" s="606"/>
      <c r="CK34" s="606"/>
      <c r="CL34" s="606"/>
      <c r="CM34" s="606"/>
      <c r="CN34" s="606"/>
      <c r="CO34" s="606"/>
      <c r="CP34" s="606"/>
      <c r="CQ34" s="607"/>
      <c r="CR34" s="608">
        <v>3625585</v>
      </c>
      <c r="CS34" s="609"/>
      <c r="CT34" s="609"/>
      <c r="CU34" s="609"/>
      <c r="CV34" s="609"/>
      <c r="CW34" s="609"/>
      <c r="CX34" s="609"/>
      <c r="CY34" s="610"/>
      <c r="CZ34" s="613">
        <v>10.1</v>
      </c>
      <c r="DA34" s="637"/>
      <c r="DB34" s="637"/>
      <c r="DC34" s="643"/>
      <c r="DD34" s="617">
        <v>2591038</v>
      </c>
      <c r="DE34" s="609"/>
      <c r="DF34" s="609"/>
      <c r="DG34" s="609"/>
      <c r="DH34" s="609"/>
      <c r="DI34" s="609"/>
      <c r="DJ34" s="609"/>
      <c r="DK34" s="610"/>
      <c r="DL34" s="617">
        <v>2370856</v>
      </c>
      <c r="DM34" s="609"/>
      <c r="DN34" s="609"/>
      <c r="DO34" s="609"/>
      <c r="DP34" s="609"/>
      <c r="DQ34" s="609"/>
      <c r="DR34" s="609"/>
      <c r="DS34" s="609"/>
      <c r="DT34" s="609"/>
      <c r="DU34" s="609"/>
      <c r="DV34" s="610"/>
      <c r="DW34" s="613">
        <v>13</v>
      </c>
      <c r="DX34" s="637"/>
      <c r="DY34" s="637"/>
      <c r="DZ34" s="637"/>
      <c r="EA34" s="637"/>
      <c r="EB34" s="637"/>
      <c r="EC34" s="638"/>
    </row>
    <row r="35" spans="2:133" ht="11.25" customHeight="1">
      <c r="B35" s="605" t="s">
        <v>331</v>
      </c>
      <c r="C35" s="606"/>
      <c r="D35" s="606"/>
      <c r="E35" s="606"/>
      <c r="F35" s="606"/>
      <c r="G35" s="606"/>
      <c r="H35" s="606"/>
      <c r="I35" s="606"/>
      <c r="J35" s="606"/>
      <c r="K35" s="606"/>
      <c r="L35" s="606"/>
      <c r="M35" s="606"/>
      <c r="N35" s="606"/>
      <c r="O35" s="606"/>
      <c r="P35" s="606"/>
      <c r="Q35" s="607"/>
      <c r="R35" s="608">
        <v>82795</v>
      </c>
      <c r="S35" s="609"/>
      <c r="T35" s="609"/>
      <c r="U35" s="609"/>
      <c r="V35" s="609"/>
      <c r="W35" s="609"/>
      <c r="X35" s="609"/>
      <c r="Y35" s="610"/>
      <c r="Z35" s="611">
        <v>0.2</v>
      </c>
      <c r="AA35" s="611"/>
      <c r="AB35" s="611"/>
      <c r="AC35" s="611"/>
      <c r="AD35" s="612">
        <v>13650</v>
      </c>
      <c r="AE35" s="612"/>
      <c r="AF35" s="612"/>
      <c r="AG35" s="612"/>
      <c r="AH35" s="612"/>
      <c r="AI35" s="612"/>
      <c r="AJ35" s="612"/>
      <c r="AK35" s="612"/>
      <c r="AL35" s="613">
        <v>0.1</v>
      </c>
      <c r="AM35" s="614"/>
      <c r="AN35" s="614"/>
      <c r="AO35" s="615"/>
      <c r="AP35" s="211"/>
      <c r="AQ35" s="590" t="s">
        <v>332</v>
      </c>
      <c r="AR35" s="591"/>
      <c r="AS35" s="591"/>
      <c r="AT35" s="591"/>
      <c r="AU35" s="591"/>
      <c r="AV35" s="591"/>
      <c r="AW35" s="591"/>
      <c r="AX35" s="591"/>
      <c r="AY35" s="591"/>
      <c r="AZ35" s="591"/>
      <c r="BA35" s="591"/>
      <c r="BB35" s="591"/>
      <c r="BC35" s="591"/>
      <c r="BD35" s="591"/>
      <c r="BE35" s="591"/>
      <c r="BF35" s="592"/>
      <c r="BG35" s="590" t="s">
        <v>333</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334</v>
      </c>
      <c r="CE35" s="606"/>
      <c r="CF35" s="606"/>
      <c r="CG35" s="606"/>
      <c r="CH35" s="606"/>
      <c r="CI35" s="606"/>
      <c r="CJ35" s="606"/>
      <c r="CK35" s="606"/>
      <c r="CL35" s="606"/>
      <c r="CM35" s="606"/>
      <c r="CN35" s="606"/>
      <c r="CO35" s="606"/>
      <c r="CP35" s="606"/>
      <c r="CQ35" s="607"/>
      <c r="CR35" s="608">
        <v>139157</v>
      </c>
      <c r="CS35" s="635"/>
      <c r="CT35" s="635"/>
      <c r="CU35" s="635"/>
      <c r="CV35" s="635"/>
      <c r="CW35" s="635"/>
      <c r="CX35" s="635"/>
      <c r="CY35" s="636"/>
      <c r="CZ35" s="613">
        <v>0.4</v>
      </c>
      <c r="DA35" s="637"/>
      <c r="DB35" s="637"/>
      <c r="DC35" s="643"/>
      <c r="DD35" s="617">
        <v>101847</v>
      </c>
      <c r="DE35" s="635"/>
      <c r="DF35" s="635"/>
      <c r="DG35" s="635"/>
      <c r="DH35" s="635"/>
      <c r="DI35" s="635"/>
      <c r="DJ35" s="635"/>
      <c r="DK35" s="636"/>
      <c r="DL35" s="617">
        <v>101847</v>
      </c>
      <c r="DM35" s="635"/>
      <c r="DN35" s="635"/>
      <c r="DO35" s="635"/>
      <c r="DP35" s="635"/>
      <c r="DQ35" s="635"/>
      <c r="DR35" s="635"/>
      <c r="DS35" s="635"/>
      <c r="DT35" s="635"/>
      <c r="DU35" s="635"/>
      <c r="DV35" s="636"/>
      <c r="DW35" s="613">
        <v>0.6</v>
      </c>
      <c r="DX35" s="637"/>
      <c r="DY35" s="637"/>
      <c r="DZ35" s="637"/>
      <c r="EA35" s="637"/>
      <c r="EB35" s="637"/>
      <c r="EC35" s="638"/>
    </row>
    <row r="36" spans="2:133" ht="11.25" customHeight="1">
      <c r="B36" s="605" t="s">
        <v>335</v>
      </c>
      <c r="C36" s="606"/>
      <c r="D36" s="606"/>
      <c r="E36" s="606"/>
      <c r="F36" s="606"/>
      <c r="G36" s="606"/>
      <c r="H36" s="606"/>
      <c r="I36" s="606"/>
      <c r="J36" s="606"/>
      <c r="K36" s="606"/>
      <c r="L36" s="606"/>
      <c r="M36" s="606"/>
      <c r="N36" s="606"/>
      <c r="O36" s="606"/>
      <c r="P36" s="606"/>
      <c r="Q36" s="607"/>
      <c r="R36" s="608">
        <v>106120</v>
      </c>
      <c r="S36" s="609"/>
      <c r="T36" s="609"/>
      <c r="U36" s="609"/>
      <c r="V36" s="609"/>
      <c r="W36" s="609"/>
      <c r="X36" s="609"/>
      <c r="Y36" s="610"/>
      <c r="Z36" s="611">
        <v>0.3</v>
      </c>
      <c r="AA36" s="611"/>
      <c r="AB36" s="611"/>
      <c r="AC36" s="611"/>
      <c r="AD36" s="612" t="s">
        <v>130</v>
      </c>
      <c r="AE36" s="612"/>
      <c r="AF36" s="612"/>
      <c r="AG36" s="612"/>
      <c r="AH36" s="612"/>
      <c r="AI36" s="612"/>
      <c r="AJ36" s="612"/>
      <c r="AK36" s="612"/>
      <c r="AL36" s="613" t="s">
        <v>130</v>
      </c>
      <c r="AM36" s="614"/>
      <c r="AN36" s="614"/>
      <c r="AO36" s="615"/>
      <c r="AP36" s="211"/>
      <c r="AQ36" s="670" t="s">
        <v>336</v>
      </c>
      <c r="AR36" s="671"/>
      <c r="AS36" s="671"/>
      <c r="AT36" s="671"/>
      <c r="AU36" s="671"/>
      <c r="AV36" s="671"/>
      <c r="AW36" s="671"/>
      <c r="AX36" s="671"/>
      <c r="AY36" s="672"/>
      <c r="AZ36" s="597">
        <v>2746321</v>
      </c>
      <c r="BA36" s="598"/>
      <c r="BB36" s="598"/>
      <c r="BC36" s="598"/>
      <c r="BD36" s="598"/>
      <c r="BE36" s="598"/>
      <c r="BF36" s="673"/>
      <c r="BG36" s="594" t="s">
        <v>337</v>
      </c>
      <c r="BH36" s="595"/>
      <c r="BI36" s="595"/>
      <c r="BJ36" s="595"/>
      <c r="BK36" s="595"/>
      <c r="BL36" s="595"/>
      <c r="BM36" s="595"/>
      <c r="BN36" s="595"/>
      <c r="BO36" s="595"/>
      <c r="BP36" s="595"/>
      <c r="BQ36" s="595"/>
      <c r="BR36" s="595"/>
      <c r="BS36" s="595"/>
      <c r="BT36" s="595"/>
      <c r="BU36" s="596"/>
      <c r="BV36" s="597">
        <v>310336</v>
      </c>
      <c r="BW36" s="598"/>
      <c r="BX36" s="598"/>
      <c r="BY36" s="598"/>
      <c r="BZ36" s="598"/>
      <c r="CA36" s="598"/>
      <c r="CB36" s="673"/>
      <c r="CD36" s="605" t="s">
        <v>338</v>
      </c>
      <c r="CE36" s="606"/>
      <c r="CF36" s="606"/>
      <c r="CG36" s="606"/>
      <c r="CH36" s="606"/>
      <c r="CI36" s="606"/>
      <c r="CJ36" s="606"/>
      <c r="CK36" s="606"/>
      <c r="CL36" s="606"/>
      <c r="CM36" s="606"/>
      <c r="CN36" s="606"/>
      <c r="CO36" s="606"/>
      <c r="CP36" s="606"/>
      <c r="CQ36" s="607"/>
      <c r="CR36" s="608">
        <v>6433880</v>
      </c>
      <c r="CS36" s="609"/>
      <c r="CT36" s="609"/>
      <c r="CU36" s="609"/>
      <c r="CV36" s="609"/>
      <c r="CW36" s="609"/>
      <c r="CX36" s="609"/>
      <c r="CY36" s="610"/>
      <c r="CZ36" s="613">
        <v>17.899999999999999</v>
      </c>
      <c r="DA36" s="637"/>
      <c r="DB36" s="637"/>
      <c r="DC36" s="643"/>
      <c r="DD36" s="617">
        <v>4521645</v>
      </c>
      <c r="DE36" s="609"/>
      <c r="DF36" s="609"/>
      <c r="DG36" s="609"/>
      <c r="DH36" s="609"/>
      <c r="DI36" s="609"/>
      <c r="DJ36" s="609"/>
      <c r="DK36" s="610"/>
      <c r="DL36" s="617">
        <v>2680950</v>
      </c>
      <c r="DM36" s="609"/>
      <c r="DN36" s="609"/>
      <c r="DO36" s="609"/>
      <c r="DP36" s="609"/>
      <c r="DQ36" s="609"/>
      <c r="DR36" s="609"/>
      <c r="DS36" s="609"/>
      <c r="DT36" s="609"/>
      <c r="DU36" s="609"/>
      <c r="DV36" s="610"/>
      <c r="DW36" s="613">
        <v>14.7</v>
      </c>
      <c r="DX36" s="637"/>
      <c r="DY36" s="637"/>
      <c r="DZ36" s="637"/>
      <c r="EA36" s="637"/>
      <c r="EB36" s="637"/>
      <c r="EC36" s="638"/>
    </row>
    <row r="37" spans="2:133" ht="11.25" customHeight="1">
      <c r="B37" s="605" t="s">
        <v>339</v>
      </c>
      <c r="C37" s="606"/>
      <c r="D37" s="606"/>
      <c r="E37" s="606"/>
      <c r="F37" s="606"/>
      <c r="G37" s="606"/>
      <c r="H37" s="606"/>
      <c r="I37" s="606"/>
      <c r="J37" s="606"/>
      <c r="K37" s="606"/>
      <c r="L37" s="606"/>
      <c r="M37" s="606"/>
      <c r="N37" s="606"/>
      <c r="O37" s="606"/>
      <c r="P37" s="606"/>
      <c r="Q37" s="607"/>
      <c r="R37" s="608">
        <v>3029218</v>
      </c>
      <c r="S37" s="609"/>
      <c r="T37" s="609"/>
      <c r="U37" s="609"/>
      <c r="V37" s="609"/>
      <c r="W37" s="609"/>
      <c r="X37" s="609"/>
      <c r="Y37" s="610"/>
      <c r="Z37" s="611">
        <v>8</v>
      </c>
      <c r="AA37" s="611"/>
      <c r="AB37" s="611"/>
      <c r="AC37" s="611"/>
      <c r="AD37" s="612" t="s">
        <v>130</v>
      </c>
      <c r="AE37" s="612"/>
      <c r="AF37" s="612"/>
      <c r="AG37" s="612"/>
      <c r="AH37" s="612"/>
      <c r="AI37" s="612"/>
      <c r="AJ37" s="612"/>
      <c r="AK37" s="612"/>
      <c r="AL37" s="613" t="s">
        <v>130</v>
      </c>
      <c r="AM37" s="614"/>
      <c r="AN37" s="614"/>
      <c r="AO37" s="615"/>
      <c r="AQ37" s="674" t="s">
        <v>340</v>
      </c>
      <c r="AR37" s="675"/>
      <c r="AS37" s="675"/>
      <c r="AT37" s="675"/>
      <c r="AU37" s="675"/>
      <c r="AV37" s="675"/>
      <c r="AW37" s="675"/>
      <c r="AX37" s="675"/>
      <c r="AY37" s="676"/>
      <c r="AZ37" s="608">
        <v>417698</v>
      </c>
      <c r="BA37" s="609"/>
      <c r="BB37" s="609"/>
      <c r="BC37" s="609"/>
      <c r="BD37" s="635"/>
      <c r="BE37" s="635"/>
      <c r="BF37" s="654"/>
      <c r="BG37" s="605" t="s">
        <v>341</v>
      </c>
      <c r="BH37" s="606"/>
      <c r="BI37" s="606"/>
      <c r="BJ37" s="606"/>
      <c r="BK37" s="606"/>
      <c r="BL37" s="606"/>
      <c r="BM37" s="606"/>
      <c r="BN37" s="606"/>
      <c r="BO37" s="606"/>
      <c r="BP37" s="606"/>
      <c r="BQ37" s="606"/>
      <c r="BR37" s="606"/>
      <c r="BS37" s="606"/>
      <c r="BT37" s="606"/>
      <c r="BU37" s="607"/>
      <c r="BV37" s="608">
        <v>291779</v>
      </c>
      <c r="BW37" s="609"/>
      <c r="BX37" s="609"/>
      <c r="BY37" s="609"/>
      <c r="BZ37" s="609"/>
      <c r="CA37" s="609"/>
      <c r="CB37" s="618"/>
      <c r="CD37" s="605" t="s">
        <v>342</v>
      </c>
      <c r="CE37" s="606"/>
      <c r="CF37" s="606"/>
      <c r="CG37" s="606"/>
      <c r="CH37" s="606"/>
      <c r="CI37" s="606"/>
      <c r="CJ37" s="606"/>
      <c r="CK37" s="606"/>
      <c r="CL37" s="606"/>
      <c r="CM37" s="606"/>
      <c r="CN37" s="606"/>
      <c r="CO37" s="606"/>
      <c r="CP37" s="606"/>
      <c r="CQ37" s="607"/>
      <c r="CR37" s="608">
        <v>560130</v>
      </c>
      <c r="CS37" s="635"/>
      <c r="CT37" s="635"/>
      <c r="CU37" s="635"/>
      <c r="CV37" s="635"/>
      <c r="CW37" s="635"/>
      <c r="CX37" s="635"/>
      <c r="CY37" s="636"/>
      <c r="CZ37" s="613">
        <v>1.6</v>
      </c>
      <c r="DA37" s="637"/>
      <c r="DB37" s="637"/>
      <c r="DC37" s="643"/>
      <c r="DD37" s="617">
        <v>560130</v>
      </c>
      <c r="DE37" s="635"/>
      <c r="DF37" s="635"/>
      <c r="DG37" s="635"/>
      <c r="DH37" s="635"/>
      <c r="DI37" s="635"/>
      <c r="DJ37" s="635"/>
      <c r="DK37" s="636"/>
      <c r="DL37" s="617">
        <v>430688</v>
      </c>
      <c r="DM37" s="635"/>
      <c r="DN37" s="635"/>
      <c r="DO37" s="635"/>
      <c r="DP37" s="635"/>
      <c r="DQ37" s="635"/>
      <c r="DR37" s="635"/>
      <c r="DS37" s="635"/>
      <c r="DT37" s="635"/>
      <c r="DU37" s="635"/>
      <c r="DV37" s="636"/>
      <c r="DW37" s="613">
        <v>2.4</v>
      </c>
      <c r="DX37" s="637"/>
      <c r="DY37" s="637"/>
      <c r="DZ37" s="637"/>
      <c r="EA37" s="637"/>
      <c r="EB37" s="637"/>
      <c r="EC37" s="638"/>
    </row>
    <row r="38" spans="2:133" ht="11.25" customHeight="1">
      <c r="B38" s="605" t="s">
        <v>343</v>
      </c>
      <c r="C38" s="606"/>
      <c r="D38" s="606"/>
      <c r="E38" s="606"/>
      <c r="F38" s="606"/>
      <c r="G38" s="606"/>
      <c r="H38" s="606"/>
      <c r="I38" s="606"/>
      <c r="J38" s="606"/>
      <c r="K38" s="606"/>
      <c r="L38" s="606"/>
      <c r="M38" s="606"/>
      <c r="N38" s="606"/>
      <c r="O38" s="606"/>
      <c r="P38" s="606"/>
      <c r="Q38" s="607"/>
      <c r="R38" s="608">
        <v>3004058</v>
      </c>
      <c r="S38" s="609"/>
      <c r="T38" s="609"/>
      <c r="U38" s="609"/>
      <c r="V38" s="609"/>
      <c r="W38" s="609"/>
      <c r="X38" s="609"/>
      <c r="Y38" s="610"/>
      <c r="Z38" s="611">
        <v>7.9</v>
      </c>
      <c r="AA38" s="611"/>
      <c r="AB38" s="611"/>
      <c r="AC38" s="611"/>
      <c r="AD38" s="612" t="s">
        <v>130</v>
      </c>
      <c r="AE38" s="612"/>
      <c r="AF38" s="612"/>
      <c r="AG38" s="612"/>
      <c r="AH38" s="612"/>
      <c r="AI38" s="612"/>
      <c r="AJ38" s="612"/>
      <c r="AK38" s="612"/>
      <c r="AL38" s="613" t="s">
        <v>130</v>
      </c>
      <c r="AM38" s="614"/>
      <c r="AN38" s="614"/>
      <c r="AO38" s="615"/>
      <c r="AQ38" s="674" t="s">
        <v>344</v>
      </c>
      <c r="AR38" s="675"/>
      <c r="AS38" s="675"/>
      <c r="AT38" s="675"/>
      <c r="AU38" s="675"/>
      <c r="AV38" s="675"/>
      <c r="AW38" s="675"/>
      <c r="AX38" s="675"/>
      <c r="AY38" s="676"/>
      <c r="AZ38" s="608">
        <v>91041</v>
      </c>
      <c r="BA38" s="609"/>
      <c r="BB38" s="609"/>
      <c r="BC38" s="609"/>
      <c r="BD38" s="635"/>
      <c r="BE38" s="635"/>
      <c r="BF38" s="654"/>
      <c r="BG38" s="605" t="s">
        <v>345</v>
      </c>
      <c r="BH38" s="606"/>
      <c r="BI38" s="606"/>
      <c r="BJ38" s="606"/>
      <c r="BK38" s="606"/>
      <c r="BL38" s="606"/>
      <c r="BM38" s="606"/>
      <c r="BN38" s="606"/>
      <c r="BO38" s="606"/>
      <c r="BP38" s="606"/>
      <c r="BQ38" s="606"/>
      <c r="BR38" s="606"/>
      <c r="BS38" s="606"/>
      <c r="BT38" s="606"/>
      <c r="BU38" s="607"/>
      <c r="BV38" s="608">
        <v>10630</v>
      </c>
      <c r="BW38" s="609"/>
      <c r="BX38" s="609"/>
      <c r="BY38" s="609"/>
      <c r="BZ38" s="609"/>
      <c r="CA38" s="609"/>
      <c r="CB38" s="618"/>
      <c r="CD38" s="605" t="s">
        <v>346</v>
      </c>
      <c r="CE38" s="606"/>
      <c r="CF38" s="606"/>
      <c r="CG38" s="606"/>
      <c r="CH38" s="606"/>
      <c r="CI38" s="606"/>
      <c r="CJ38" s="606"/>
      <c r="CK38" s="606"/>
      <c r="CL38" s="606"/>
      <c r="CM38" s="606"/>
      <c r="CN38" s="606"/>
      <c r="CO38" s="606"/>
      <c r="CP38" s="606"/>
      <c r="CQ38" s="607"/>
      <c r="CR38" s="608">
        <v>2237582</v>
      </c>
      <c r="CS38" s="609"/>
      <c r="CT38" s="609"/>
      <c r="CU38" s="609"/>
      <c r="CV38" s="609"/>
      <c r="CW38" s="609"/>
      <c r="CX38" s="609"/>
      <c r="CY38" s="610"/>
      <c r="CZ38" s="613">
        <v>6.2</v>
      </c>
      <c r="DA38" s="637"/>
      <c r="DB38" s="637"/>
      <c r="DC38" s="643"/>
      <c r="DD38" s="617">
        <v>1761413</v>
      </c>
      <c r="DE38" s="609"/>
      <c r="DF38" s="609"/>
      <c r="DG38" s="609"/>
      <c r="DH38" s="609"/>
      <c r="DI38" s="609"/>
      <c r="DJ38" s="609"/>
      <c r="DK38" s="610"/>
      <c r="DL38" s="617">
        <v>1729462</v>
      </c>
      <c r="DM38" s="609"/>
      <c r="DN38" s="609"/>
      <c r="DO38" s="609"/>
      <c r="DP38" s="609"/>
      <c r="DQ38" s="609"/>
      <c r="DR38" s="609"/>
      <c r="DS38" s="609"/>
      <c r="DT38" s="609"/>
      <c r="DU38" s="609"/>
      <c r="DV38" s="610"/>
      <c r="DW38" s="613">
        <v>9.5</v>
      </c>
      <c r="DX38" s="637"/>
      <c r="DY38" s="637"/>
      <c r="DZ38" s="637"/>
      <c r="EA38" s="637"/>
      <c r="EB38" s="637"/>
      <c r="EC38" s="638"/>
    </row>
    <row r="39" spans="2:133" ht="11.25" customHeight="1">
      <c r="B39" s="605" t="s">
        <v>347</v>
      </c>
      <c r="C39" s="606"/>
      <c r="D39" s="606"/>
      <c r="E39" s="606"/>
      <c r="F39" s="606"/>
      <c r="G39" s="606"/>
      <c r="H39" s="606"/>
      <c r="I39" s="606"/>
      <c r="J39" s="606"/>
      <c r="K39" s="606"/>
      <c r="L39" s="606"/>
      <c r="M39" s="606"/>
      <c r="N39" s="606"/>
      <c r="O39" s="606"/>
      <c r="P39" s="606"/>
      <c r="Q39" s="607"/>
      <c r="R39" s="608">
        <v>1674705</v>
      </c>
      <c r="S39" s="609"/>
      <c r="T39" s="609"/>
      <c r="U39" s="609"/>
      <c r="V39" s="609"/>
      <c r="W39" s="609"/>
      <c r="X39" s="609"/>
      <c r="Y39" s="610"/>
      <c r="Z39" s="611">
        <v>4.4000000000000004</v>
      </c>
      <c r="AA39" s="611"/>
      <c r="AB39" s="611"/>
      <c r="AC39" s="611"/>
      <c r="AD39" s="612">
        <v>1083</v>
      </c>
      <c r="AE39" s="612"/>
      <c r="AF39" s="612"/>
      <c r="AG39" s="612"/>
      <c r="AH39" s="612"/>
      <c r="AI39" s="612"/>
      <c r="AJ39" s="612"/>
      <c r="AK39" s="612"/>
      <c r="AL39" s="613">
        <v>0</v>
      </c>
      <c r="AM39" s="614"/>
      <c r="AN39" s="614"/>
      <c r="AO39" s="615"/>
      <c r="AQ39" s="674" t="s">
        <v>348</v>
      </c>
      <c r="AR39" s="675"/>
      <c r="AS39" s="675"/>
      <c r="AT39" s="675"/>
      <c r="AU39" s="675"/>
      <c r="AV39" s="675"/>
      <c r="AW39" s="675"/>
      <c r="AX39" s="675"/>
      <c r="AY39" s="676"/>
      <c r="AZ39" s="608" t="s">
        <v>130</v>
      </c>
      <c r="BA39" s="609"/>
      <c r="BB39" s="609"/>
      <c r="BC39" s="609"/>
      <c r="BD39" s="635"/>
      <c r="BE39" s="635"/>
      <c r="BF39" s="654"/>
      <c r="BG39" s="605" t="s">
        <v>349</v>
      </c>
      <c r="BH39" s="606"/>
      <c r="BI39" s="606"/>
      <c r="BJ39" s="606"/>
      <c r="BK39" s="606"/>
      <c r="BL39" s="606"/>
      <c r="BM39" s="606"/>
      <c r="BN39" s="606"/>
      <c r="BO39" s="606"/>
      <c r="BP39" s="606"/>
      <c r="BQ39" s="606"/>
      <c r="BR39" s="606"/>
      <c r="BS39" s="606"/>
      <c r="BT39" s="606"/>
      <c r="BU39" s="607"/>
      <c r="BV39" s="608">
        <v>18375</v>
      </c>
      <c r="BW39" s="609"/>
      <c r="BX39" s="609"/>
      <c r="BY39" s="609"/>
      <c r="BZ39" s="609"/>
      <c r="CA39" s="609"/>
      <c r="CB39" s="618"/>
      <c r="CD39" s="605" t="s">
        <v>350</v>
      </c>
      <c r="CE39" s="606"/>
      <c r="CF39" s="606"/>
      <c r="CG39" s="606"/>
      <c r="CH39" s="606"/>
      <c r="CI39" s="606"/>
      <c r="CJ39" s="606"/>
      <c r="CK39" s="606"/>
      <c r="CL39" s="606"/>
      <c r="CM39" s="606"/>
      <c r="CN39" s="606"/>
      <c r="CO39" s="606"/>
      <c r="CP39" s="606"/>
      <c r="CQ39" s="607"/>
      <c r="CR39" s="608">
        <v>2898865</v>
      </c>
      <c r="CS39" s="635"/>
      <c r="CT39" s="635"/>
      <c r="CU39" s="635"/>
      <c r="CV39" s="635"/>
      <c r="CW39" s="635"/>
      <c r="CX39" s="635"/>
      <c r="CY39" s="636"/>
      <c r="CZ39" s="613">
        <v>8.1</v>
      </c>
      <c r="DA39" s="637"/>
      <c r="DB39" s="637"/>
      <c r="DC39" s="643"/>
      <c r="DD39" s="617">
        <v>2735616</v>
      </c>
      <c r="DE39" s="635"/>
      <c r="DF39" s="635"/>
      <c r="DG39" s="635"/>
      <c r="DH39" s="635"/>
      <c r="DI39" s="635"/>
      <c r="DJ39" s="635"/>
      <c r="DK39" s="636"/>
      <c r="DL39" s="617" t="s">
        <v>130</v>
      </c>
      <c r="DM39" s="635"/>
      <c r="DN39" s="635"/>
      <c r="DO39" s="635"/>
      <c r="DP39" s="635"/>
      <c r="DQ39" s="635"/>
      <c r="DR39" s="635"/>
      <c r="DS39" s="635"/>
      <c r="DT39" s="635"/>
      <c r="DU39" s="635"/>
      <c r="DV39" s="636"/>
      <c r="DW39" s="613" t="s">
        <v>130</v>
      </c>
      <c r="DX39" s="637"/>
      <c r="DY39" s="637"/>
      <c r="DZ39" s="637"/>
      <c r="EA39" s="637"/>
      <c r="EB39" s="637"/>
      <c r="EC39" s="638"/>
    </row>
    <row r="40" spans="2:133" ht="11.25" customHeight="1">
      <c r="B40" s="605" t="s">
        <v>351</v>
      </c>
      <c r="C40" s="606"/>
      <c r="D40" s="606"/>
      <c r="E40" s="606"/>
      <c r="F40" s="606"/>
      <c r="G40" s="606"/>
      <c r="H40" s="606"/>
      <c r="I40" s="606"/>
      <c r="J40" s="606"/>
      <c r="K40" s="606"/>
      <c r="L40" s="606"/>
      <c r="M40" s="606"/>
      <c r="N40" s="606"/>
      <c r="O40" s="606"/>
      <c r="P40" s="606"/>
      <c r="Q40" s="607"/>
      <c r="R40" s="608">
        <v>2552500</v>
      </c>
      <c r="S40" s="609"/>
      <c r="T40" s="609"/>
      <c r="U40" s="609"/>
      <c r="V40" s="609"/>
      <c r="W40" s="609"/>
      <c r="X40" s="609"/>
      <c r="Y40" s="610"/>
      <c r="Z40" s="611">
        <v>6.7</v>
      </c>
      <c r="AA40" s="611"/>
      <c r="AB40" s="611"/>
      <c r="AC40" s="611"/>
      <c r="AD40" s="612" t="s">
        <v>130</v>
      </c>
      <c r="AE40" s="612"/>
      <c r="AF40" s="612"/>
      <c r="AG40" s="612"/>
      <c r="AH40" s="612"/>
      <c r="AI40" s="612"/>
      <c r="AJ40" s="612"/>
      <c r="AK40" s="612"/>
      <c r="AL40" s="613" t="s">
        <v>130</v>
      </c>
      <c r="AM40" s="614"/>
      <c r="AN40" s="614"/>
      <c r="AO40" s="615"/>
      <c r="AQ40" s="674" t="s">
        <v>352</v>
      </c>
      <c r="AR40" s="675"/>
      <c r="AS40" s="675"/>
      <c r="AT40" s="675"/>
      <c r="AU40" s="675"/>
      <c r="AV40" s="675"/>
      <c r="AW40" s="675"/>
      <c r="AX40" s="675"/>
      <c r="AY40" s="676"/>
      <c r="AZ40" s="608" t="s">
        <v>130</v>
      </c>
      <c r="BA40" s="609"/>
      <c r="BB40" s="609"/>
      <c r="BC40" s="609"/>
      <c r="BD40" s="635"/>
      <c r="BE40" s="635"/>
      <c r="BF40" s="654"/>
      <c r="BG40" s="658" t="s">
        <v>353</v>
      </c>
      <c r="BH40" s="659"/>
      <c r="BI40" s="659"/>
      <c r="BJ40" s="659"/>
      <c r="BK40" s="659"/>
      <c r="BL40" s="346"/>
      <c r="BM40" s="606" t="s">
        <v>354</v>
      </c>
      <c r="BN40" s="606"/>
      <c r="BO40" s="606"/>
      <c r="BP40" s="606"/>
      <c r="BQ40" s="606"/>
      <c r="BR40" s="606"/>
      <c r="BS40" s="606"/>
      <c r="BT40" s="606"/>
      <c r="BU40" s="607"/>
      <c r="BV40" s="608">
        <v>102</v>
      </c>
      <c r="BW40" s="609"/>
      <c r="BX40" s="609"/>
      <c r="BY40" s="609"/>
      <c r="BZ40" s="609"/>
      <c r="CA40" s="609"/>
      <c r="CB40" s="618"/>
      <c r="CD40" s="605" t="s">
        <v>355</v>
      </c>
      <c r="CE40" s="606"/>
      <c r="CF40" s="606"/>
      <c r="CG40" s="606"/>
      <c r="CH40" s="606"/>
      <c r="CI40" s="606"/>
      <c r="CJ40" s="606"/>
      <c r="CK40" s="606"/>
      <c r="CL40" s="606"/>
      <c r="CM40" s="606"/>
      <c r="CN40" s="606"/>
      <c r="CO40" s="606"/>
      <c r="CP40" s="606"/>
      <c r="CQ40" s="607"/>
      <c r="CR40" s="608">
        <v>667400</v>
      </c>
      <c r="CS40" s="609"/>
      <c r="CT40" s="609"/>
      <c r="CU40" s="609"/>
      <c r="CV40" s="609"/>
      <c r="CW40" s="609"/>
      <c r="CX40" s="609"/>
      <c r="CY40" s="610"/>
      <c r="CZ40" s="613">
        <v>1.9</v>
      </c>
      <c r="DA40" s="637"/>
      <c r="DB40" s="637"/>
      <c r="DC40" s="643"/>
      <c r="DD40" s="617">
        <v>5600</v>
      </c>
      <c r="DE40" s="609"/>
      <c r="DF40" s="609"/>
      <c r="DG40" s="609"/>
      <c r="DH40" s="609"/>
      <c r="DI40" s="609"/>
      <c r="DJ40" s="609"/>
      <c r="DK40" s="610"/>
      <c r="DL40" s="617" t="s">
        <v>130</v>
      </c>
      <c r="DM40" s="609"/>
      <c r="DN40" s="609"/>
      <c r="DO40" s="609"/>
      <c r="DP40" s="609"/>
      <c r="DQ40" s="609"/>
      <c r="DR40" s="609"/>
      <c r="DS40" s="609"/>
      <c r="DT40" s="609"/>
      <c r="DU40" s="609"/>
      <c r="DV40" s="610"/>
      <c r="DW40" s="613" t="s">
        <v>130</v>
      </c>
      <c r="DX40" s="637"/>
      <c r="DY40" s="637"/>
      <c r="DZ40" s="637"/>
      <c r="EA40" s="637"/>
      <c r="EB40" s="637"/>
      <c r="EC40" s="638"/>
    </row>
    <row r="41" spans="2:133" ht="11.25" customHeight="1">
      <c r="B41" s="605" t="s">
        <v>356</v>
      </c>
      <c r="C41" s="606"/>
      <c r="D41" s="606"/>
      <c r="E41" s="606"/>
      <c r="F41" s="606"/>
      <c r="G41" s="606"/>
      <c r="H41" s="606"/>
      <c r="I41" s="606"/>
      <c r="J41" s="606"/>
      <c r="K41" s="606"/>
      <c r="L41" s="606"/>
      <c r="M41" s="606"/>
      <c r="N41" s="606"/>
      <c r="O41" s="606"/>
      <c r="P41" s="606"/>
      <c r="Q41" s="607"/>
      <c r="R41" s="608" t="s">
        <v>130</v>
      </c>
      <c r="S41" s="609"/>
      <c r="T41" s="609"/>
      <c r="U41" s="609"/>
      <c r="V41" s="609"/>
      <c r="W41" s="609"/>
      <c r="X41" s="609"/>
      <c r="Y41" s="610"/>
      <c r="Z41" s="611" t="s">
        <v>130</v>
      </c>
      <c r="AA41" s="611"/>
      <c r="AB41" s="611"/>
      <c r="AC41" s="611"/>
      <c r="AD41" s="612" t="s">
        <v>130</v>
      </c>
      <c r="AE41" s="612"/>
      <c r="AF41" s="612"/>
      <c r="AG41" s="612"/>
      <c r="AH41" s="612"/>
      <c r="AI41" s="612"/>
      <c r="AJ41" s="612"/>
      <c r="AK41" s="612"/>
      <c r="AL41" s="613" t="s">
        <v>130</v>
      </c>
      <c r="AM41" s="614"/>
      <c r="AN41" s="614"/>
      <c r="AO41" s="615"/>
      <c r="AQ41" s="674" t="s">
        <v>357</v>
      </c>
      <c r="AR41" s="675"/>
      <c r="AS41" s="675"/>
      <c r="AT41" s="675"/>
      <c r="AU41" s="675"/>
      <c r="AV41" s="675"/>
      <c r="AW41" s="675"/>
      <c r="AX41" s="675"/>
      <c r="AY41" s="676"/>
      <c r="AZ41" s="608">
        <v>592161</v>
      </c>
      <c r="BA41" s="609"/>
      <c r="BB41" s="609"/>
      <c r="BC41" s="609"/>
      <c r="BD41" s="635"/>
      <c r="BE41" s="635"/>
      <c r="BF41" s="654"/>
      <c r="BG41" s="658"/>
      <c r="BH41" s="659"/>
      <c r="BI41" s="659"/>
      <c r="BJ41" s="659"/>
      <c r="BK41" s="659"/>
      <c r="BL41" s="346"/>
      <c r="BM41" s="606" t="s">
        <v>358</v>
      </c>
      <c r="BN41" s="606"/>
      <c r="BO41" s="606"/>
      <c r="BP41" s="606"/>
      <c r="BQ41" s="606"/>
      <c r="BR41" s="606"/>
      <c r="BS41" s="606"/>
      <c r="BT41" s="606"/>
      <c r="BU41" s="607"/>
      <c r="BV41" s="608" t="s">
        <v>130</v>
      </c>
      <c r="BW41" s="609"/>
      <c r="BX41" s="609"/>
      <c r="BY41" s="609"/>
      <c r="BZ41" s="609"/>
      <c r="CA41" s="609"/>
      <c r="CB41" s="618"/>
      <c r="CD41" s="605" t="s">
        <v>359</v>
      </c>
      <c r="CE41" s="606"/>
      <c r="CF41" s="606"/>
      <c r="CG41" s="606"/>
      <c r="CH41" s="606"/>
      <c r="CI41" s="606"/>
      <c r="CJ41" s="606"/>
      <c r="CK41" s="606"/>
      <c r="CL41" s="606"/>
      <c r="CM41" s="606"/>
      <c r="CN41" s="606"/>
      <c r="CO41" s="606"/>
      <c r="CP41" s="606"/>
      <c r="CQ41" s="607"/>
      <c r="CR41" s="608" t="s">
        <v>130</v>
      </c>
      <c r="CS41" s="635"/>
      <c r="CT41" s="635"/>
      <c r="CU41" s="635"/>
      <c r="CV41" s="635"/>
      <c r="CW41" s="635"/>
      <c r="CX41" s="635"/>
      <c r="CY41" s="636"/>
      <c r="CZ41" s="613" t="s">
        <v>130</v>
      </c>
      <c r="DA41" s="637"/>
      <c r="DB41" s="637"/>
      <c r="DC41" s="643"/>
      <c r="DD41" s="617" t="s">
        <v>130</v>
      </c>
      <c r="DE41" s="635"/>
      <c r="DF41" s="635"/>
      <c r="DG41" s="635"/>
      <c r="DH41" s="635"/>
      <c r="DI41" s="635"/>
      <c r="DJ41" s="635"/>
      <c r="DK41" s="636"/>
      <c r="DL41" s="683"/>
      <c r="DM41" s="684"/>
      <c r="DN41" s="684"/>
      <c r="DO41" s="684"/>
      <c r="DP41" s="684"/>
      <c r="DQ41" s="684"/>
      <c r="DR41" s="684"/>
      <c r="DS41" s="684"/>
      <c r="DT41" s="684"/>
      <c r="DU41" s="684"/>
      <c r="DV41" s="685"/>
      <c r="DW41" s="677"/>
      <c r="DX41" s="678"/>
      <c r="DY41" s="678"/>
      <c r="DZ41" s="678"/>
      <c r="EA41" s="678"/>
      <c r="EB41" s="678"/>
      <c r="EC41" s="679"/>
    </row>
    <row r="42" spans="2:133" ht="11.25" customHeight="1">
      <c r="B42" s="605" t="s">
        <v>360</v>
      </c>
      <c r="C42" s="606"/>
      <c r="D42" s="606"/>
      <c r="E42" s="606"/>
      <c r="F42" s="606"/>
      <c r="G42" s="606"/>
      <c r="H42" s="606"/>
      <c r="I42" s="606"/>
      <c r="J42" s="606"/>
      <c r="K42" s="606"/>
      <c r="L42" s="606"/>
      <c r="M42" s="606"/>
      <c r="N42" s="606"/>
      <c r="O42" s="606"/>
      <c r="P42" s="606"/>
      <c r="Q42" s="607"/>
      <c r="R42" s="608" t="s">
        <v>130</v>
      </c>
      <c r="S42" s="609"/>
      <c r="T42" s="609"/>
      <c r="U42" s="609"/>
      <c r="V42" s="609"/>
      <c r="W42" s="609"/>
      <c r="X42" s="609"/>
      <c r="Y42" s="610"/>
      <c r="Z42" s="611" t="s">
        <v>130</v>
      </c>
      <c r="AA42" s="611"/>
      <c r="AB42" s="611"/>
      <c r="AC42" s="611"/>
      <c r="AD42" s="612" t="s">
        <v>130</v>
      </c>
      <c r="AE42" s="612"/>
      <c r="AF42" s="612"/>
      <c r="AG42" s="612"/>
      <c r="AH42" s="612"/>
      <c r="AI42" s="612"/>
      <c r="AJ42" s="612"/>
      <c r="AK42" s="612"/>
      <c r="AL42" s="613" t="s">
        <v>130</v>
      </c>
      <c r="AM42" s="614"/>
      <c r="AN42" s="614"/>
      <c r="AO42" s="615"/>
      <c r="AQ42" s="680" t="s">
        <v>361</v>
      </c>
      <c r="AR42" s="681"/>
      <c r="AS42" s="681"/>
      <c r="AT42" s="681"/>
      <c r="AU42" s="681"/>
      <c r="AV42" s="681"/>
      <c r="AW42" s="681"/>
      <c r="AX42" s="681"/>
      <c r="AY42" s="682"/>
      <c r="AZ42" s="686">
        <v>1645421</v>
      </c>
      <c r="BA42" s="687"/>
      <c r="BB42" s="687"/>
      <c r="BC42" s="687"/>
      <c r="BD42" s="667"/>
      <c r="BE42" s="667"/>
      <c r="BF42" s="669"/>
      <c r="BG42" s="660"/>
      <c r="BH42" s="661"/>
      <c r="BI42" s="661"/>
      <c r="BJ42" s="661"/>
      <c r="BK42" s="661"/>
      <c r="BL42" s="347"/>
      <c r="BM42" s="627" t="s">
        <v>362</v>
      </c>
      <c r="BN42" s="627"/>
      <c r="BO42" s="627"/>
      <c r="BP42" s="627"/>
      <c r="BQ42" s="627"/>
      <c r="BR42" s="627"/>
      <c r="BS42" s="627"/>
      <c r="BT42" s="627"/>
      <c r="BU42" s="628"/>
      <c r="BV42" s="686">
        <v>305</v>
      </c>
      <c r="BW42" s="687"/>
      <c r="BX42" s="687"/>
      <c r="BY42" s="687"/>
      <c r="BZ42" s="687"/>
      <c r="CA42" s="687"/>
      <c r="CB42" s="693"/>
      <c r="CD42" s="605" t="s">
        <v>363</v>
      </c>
      <c r="CE42" s="606"/>
      <c r="CF42" s="606"/>
      <c r="CG42" s="606"/>
      <c r="CH42" s="606"/>
      <c r="CI42" s="606"/>
      <c r="CJ42" s="606"/>
      <c r="CK42" s="606"/>
      <c r="CL42" s="606"/>
      <c r="CM42" s="606"/>
      <c r="CN42" s="606"/>
      <c r="CO42" s="606"/>
      <c r="CP42" s="606"/>
      <c r="CQ42" s="607"/>
      <c r="CR42" s="608">
        <v>3689768</v>
      </c>
      <c r="CS42" s="635"/>
      <c r="CT42" s="635"/>
      <c r="CU42" s="635"/>
      <c r="CV42" s="635"/>
      <c r="CW42" s="635"/>
      <c r="CX42" s="635"/>
      <c r="CY42" s="636"/>
      <c r="CZ42" s="613">
        <v>10.3</v>
      </c>
      <c r="DA42" s="637"/>
      <c r="DB42" s="637"/>
      <c r="DC42" s="643"/>
      <c r="DD42" s="617">
        <v>733282</v>
      </c>
      <c r="DE42" s="635"/>
      <c r="DF42" s="635"/>
      <c r="DG42" s="635"/>
      <c r="DH42" s="635"/>
      <c r="DI42" s="635"/>
      <c r="DJ42" s="635"/>
      <c r="DK42" s="636"/>
      <c r="DL42" s="683"/>
      <c r="DM42" s="684"/>
      <c r="DN42" s="684"/>
      <c r="DO42" s="684"/>
      <c r="DP42" s="684"/>
      <c r="DQ42" s="684"/>
      <c r="DR42" s="684"/>
      <c r="DS42" s="684"/>
      <c r="DT42" s="684"/>
      <c r="DU42" s="684"/>
      <c r="DV42" s="685"/>
      <c r="DW42" s="677"/>
      <c r="DX42" s="678"/>
      <c r="DY42" s="678"/>
      <c r="DZ42" s="678"/>
      <c r="EA42" s="678"/>
      <c r="EB42" s="678"/>
      <c r="EC42" s="679"/>
    </row>
    <row r="43" spans="2:133" ht="11.25" customHeight="1">
      <c r="B43" s="605" t="s">
        <v>364</v>
      </c>
      <c r="C43" s="606"/>
      <c r="D43" s="606"/>
      <c r="E43" s="606"/>
      <c r="F43" s="606"/>
      <c r="G43" s="606"/>
      <c r="H43" s="606"/>
      <c r="I43" s="606"/>
      <c r="J43" s="606"/>
      <c r="K43" s="606"/>
      <c r="L43" s="606"/>
      <c r="M43" s="606"/>
      <c r="N43" s="606"/>
      <c r="O43" s="606"/>
      <c r="P43" s="606"/>
      <c r="Q43" s="607"/>
      <c r="R43" s="608">
        <v>300000</v>
      </c>
      <c r="S43" s="609"/>
      <c r="T43" s="609"/>
      <c r="U43" s="609"/>
      <c r="V43" s="609"/>
      <c r="W43" s="609"/>
      <c r="X43" s="609"/>
      <c r="Y43" s="610"/>
      <c r="Z43" s="611">
        <v>0.8</v>
      </c>
      <c r="AA43" s="611"/>
      <c r="AB43" s="611"/>
      <c r="AC43" s="611"/>
      <c r="AD43" s="612" t="s">
        <v>130</v>
      </c>
      <c r="AE43" s="612"/>
      <c r="AF43" s="612"/>
      <c r="AG43" s="612"/>
      <c r="AH43" s="612"/>
      <c r="AI43" s="612"/>
      <c r="AJ43" s="612"/>
      <c r="AK43" s="612"/>
      <c r="AL43" s="613" t="s">
        <v>130</v>
      </c>
      <c r="AM43" s="614"/>
      <c r="AN43" s="614"/>
      <c r="AO43" s="615"/>
      <c r="CD43" s="605" t="s">
        <v>365</v>
      </c>
      <c r="CE43" s="606"/>
      <c r="CF43" s="606"/>
      <c r="CG43" s="606"/>
      <c r="CH43" s="606"/>
      <c r="CI43" s="606"/>
      <c r="CJ43" s="606"/>
      <c r="CK43" s="606"/>
      <c r="CL43" s="606"/>
      <c r="CM43" s="606"/>
      <c r="CN43" s="606"/>
      <c r="CO43" s="606"/>
      <c r="CP43" s="606"/>
      <c r="CQ43" s="607"/>
      <c r="CR43" s="608">
        <v>90883</v>
      </c>
      <c r="CS43" s="635"/>
      <c r="CT43" s="635"/>
      <c r="CU43" s="635"/>
      <c r="CV43" s="635"/>
      <c r="CW43" s="635"/>
      <c r="CX43" s="635"/>
      <c r="CY43" s="636"/>
      <c r="CZ43" s="613">
        <v>0.3</v>
      </c>
      <c r="DA43" s="637"/>
      <c r="DB43" s="637"/>
      <c r="DC43" s="643"/>
      <c r="DD43" s="617">
        <v>89633</v>
      </c>
      <c r="DE43" s="635"/>
      <c r="DF43" s="635"/>
      <c r="DG43" s="635"/>
      <c r="DH43" s="635"/>
      <c r="DI43" s="635"/>
      <c r="DJ43" s="635"/>
      <c r="DK43" s="636"/>
      <c r="DL43" s="683"/>
      <c r="DM43" s="684"/>
      <c r="DN43" s="684"/>
      <c r="DO43" s="684"/>
      <c r="DP43" s="684"/>
      <c r="DQ43" s="684"/>
      <c r="DR43" s="684"/>
      <c r="DS43" s="684"/>
      <c r="DT43" s="684"/>
      <c r="DU43" s="684"/>
      <c r="DV43" s="685"/>
      <c r="DW43" s="677"/>
      <c r="DX43" s="678"/>
      <c r="DY43" s="678"/>
      <c r="DZ43" s="678"/>
      <c r="EA43" s="678"/>
      <c r="EB43" s="678"/>
      <c r="EC43" s="679"/>
    </row>
    <row r="44" spans="2:133" ht="11.25" customHeight="1">
      <c r="B44" s="626" t="s">
        <v>366</v>
      </c>
      <c r="C44" s="627"/>
      <c r="D44" s="627"/>
      <c r="E44" s="627"/>
      <c r="F44" s="627"/>
      <c r="G44" s="627"/>
      <c r="H44" s="627"/>
      <c r="I44" s="627"/>
      <c r="J44" s="627"/>
      <c r="K44" s="627"/>
      <c r="L44" s="627"/>
      <c r="M44" s="627"/>
      <c r="N44" s="627"/>
      <c r="O44" s="627"/>
      <c r="P44" s="627"/>
      <c r="Q44" s="628"/>
      <c r="R44" s="686">
        <v>37907359</v>
      </c>
      <c r="S44" s="687"/>
      <c r="T44" s="687"/>
      <c r="U44" s="687"/>
      <c r="V44" s="687"/>
      <c r="W44" s="687"/>
      <c r="X44" s="687"/>
      <c r="Y44" s="688"/>
      <c r="Z44" s="689">
        <v>100</v>
      </c>
      <c r="AA44" s="689"/>
      <c r="AB44" s="689"/>
      <c r="AC44" s="689"/>
      <c r="AD44" s="690">
        <v>17917020</v>
      </c>
      <c r="AE44" s="690"/>
      <c r="AF44" s="690"/>
      <c r="AG44" s="690"/>
      <c r="AH44" s="690"/>
      <c r="AI44" s="690"/>
      <c r="AJ44" s="690"/>
      <c r="AK44" s="690"/>
      <c r="AL44" s="691">
        <v>100</v>
      </c>
      <c r="AM44" s="668"/>
      <c r="AN44" s="668"/>
      <c r="AO44" s="692"/>
      <c r="CD44" s="646" t="s">
        <v>313</v>
      </c>
      <c r="CE44" s="647"/>
      <c r="CF44" s="605" t="s">
        <v>367</v>
      </c>
      <c r="CG44" s="606"/>
      <c r="CH44" s="606"/>
      <c r="CI44" s="606"/>
      <c r="CJ44" s="606"/>
      <c r="CK44" s="606"/>
      <c r="CL44" s="606"/>
      <c r="CM44" s="606"/>
      <c r="CN44" s="606"/>
      <c r="CO44" s="606"/>
      <c r="CP44" s="606"/>
      <c r="CQ44" s="607"/>
      <c r="CR44" s="608">
        <v>3689768</v>
      </c>
      <c r="CS44" s="609"/>
      <c r="CT44" s="609"/>
      <c r="CU44" s="609"/>
      <c r="CV44" s="609"/>
      <c r="CW44" s="609"/>
      <c r="CX44" s="609"/>
      <c r="CY44" s="610"/>
      <c r="CZ44" s="613">
        <v>10.3</v>
      </c>
      <c r="DA44" s="614"/>
      <c r="DB44" s="614"/>
      <c r="DC44" s="620"/>
      <c r="DD44" s="617">
        <v>733282</v>
      </c>
      <c r="DE44" s="609"/>
      <c r="DF44" s="609"/>
      <c r="DG44" s="609"/>
      <c r="DH44" s="609"/>
      <c r="DI44" s="609"/>
      <c r="DJ44" s="609"/>
      <c r="DK44" s="610"/>
      <c r="DL44" s="683"/>
      <c r="DM44" s="684"/>
      <c r="DN44" s="684"/>
      <c r="DO44" s="684"/>
      <c r="DP44" s="684"/>
      <c r="DQ44" s="684"/>
      <c r="DR44" s="684"/>
      <c r="DS44" s="684"/>
      <c r="DT44" s="684"/>
      <c r="DU44" s="684"/>
      <c r="DV44" s="685"/>
      <c r="DW44" s="677"/>
      <c r="DX44" s="678"/>
      <c r="DY44" s="678"/>
      <c r="DZ44" s="678"/>
      <c r="EA44" s="678"/>
      <c r="EB44" s="678"/>
      <c r="EC44" s="679"/>
    </row>
    <row r="45" spans="2:133" ht="11.25" customHeight="1">
      <c r="CD45" s="648"/>
      <c r="CE45" s="649"/>
      <c r="CF45" s="605" t="s">
        <v>368</v>
      </c>
      <c r="CG45" s="606"/>
      <c r="CH45" s="606"/>
      <c r="CI45" s="606"/>
      <c r="CJ45" s="606"/>
      <c r="CK45" s="606"/>
      <c r="CL45" s="606"/>
      <c r="CM45" s="606"/>
      <c r="CN45" s="606"/>
      <c r="CO45" s="606"/>
      <c r="CP45" s="606"/>
      <c r="CQ45" s="607"/>
      <c r="CR45" s="608">
        <v>1368155</v>
      </c>
      <c r="CS45" s="635"/>
      <c r="CT45" s="635"/>
      <c r="CU45" s="635"/>
      <c r="CV45" s="635"/>
      <c r="CW45" s="635"/>
      <c r="CX45" s="635"/>
      <c r="CY45" s="636"/>
      <c r="CZ45" s="613">
        <v>3.8</v>
      </c>
      <c r="DA45" s="637"/>
      <c r="DB45" s="637"/>
      <c r="DC45" s="643"/>
      <c r="DD45" s="617">
        <v>42576</v>
      </c>
      <c r="DE45" s="635"/>
      <c r="DF45" s="635"/>
      <c r="DG45" s="635"/>
      <c r="DH45" s="635"/>
      <c r="DI45" s="635"/>
      <c r="DJ45" s="635"/>
      <c r="DK45" s="636"/>
      <c r="DL45" s="683"/>
      <c r="DM45" s="684"/>
      <c r="DN45" s="684"/>
      <c r="DO45" s="684"/>
      <c r="DP45" s="684"/>
      <c r="DQ45" s="684"/>
      <c r="DR45" s="684"/>
      <c r="DS45" s="684"/>
      <c r="DT45" s="684"/>
      <c r="DU45" s="684"/>
      <c r="DV45" s="685"/>
      <c r="DW45" s="677"/>
      <c r="DX45" s="678"/>
      <c r="DY45" s="678"/>
      <c r="DZ45" s="678"/>
      <c r="EA45" s="678"/>
      <c r="EB45" s="678"/>
      <c r="EC45" s="679"/>
    </row>
    <row r="46" spans="2:133" ht="11.25" customHeight="1">
      <c r="B46" s="205" t="s">
        <v>369</v>
      </c>
      <c r="CD46" s="648"/>
      <c r="CE46" s="649"/>
      <c r="CF46" s="605" t="s">
        <v>370</v>
      </c>
      <c r="CG46" s="606"/>
      <c r="CH46" s="606"/>
      <c r="CI46" s="606"/>
      <c r="CJ46" s="606"/>
      <c r="CK46" s="606"/>
      <c r="CL46" s="606"/>
      <c r="CM46" s="606"/>
      <c r="CN46" s="606"/>
      <c r="CO46" s="606"/>
      <c r="CP46" s="606"/>
      <c r="CQ46" s="607"/>
      <c r="CR46" s="608">
        <v>2243017</v>
      </c>
      <c r="CS46" s="609"/>
      <c r="CT46" s="609"/>
      <c r="CU46" s="609"/>
      <c r="CV46" s="609"/>
      <c r="CW46" s="609"/>
      <c r="CX46" s="609"/>
      <c r="CY46" s="610"/>
      <c r="CZ46" s="613">
        <v>6.3</v>
      </c>
      <c r="DA46" s="614"/>
      <c r="DB46" s="614"/>
      <c r="DC46" s="620"/>
      <c r="DD46" s="617">
        <v>681109</v>
      </c>
      <c r="DE46" s="609"/>
      <c r="DF46" s="609"/>
      <c r="DG46" s="609"/>
      <c r="DH46" s="609"/>
      <c r="DI46" s="609"/>
      <c r="DJ46" s="609"/>
      <c r="DK46" s="610"/>
      <c r="DL46" s="683"/>
      <c r="DM46" s="684"/>
      <c r="DN46" s="684"/>
      <c r="DO46" s="684"/>
      <c r="DP46" s="684"/>
      <c r="DQ46" s="684"/>
      <c r="DR46" s="684"/>
      <c r="DS46" s="684"/>
      <c r="DT46" s="684"/>
      <c r="DU46" s="684"/>
      <c r="DV46" s="685"/>
      <c r="DW46" s="677"/>
      <c r="DX46" s="678"/>
      <c r="DY46" s="678"/>
      <c r="DZ46" s="678"/>
      <c r="EA46" s="678"/>
      <c r="EB46" s="678"/>
      <c r="EC46" s="679"/>
    </row>
    <row r="47" spans="2:133" ht="11.25" customHeight="1">
      <c r="B47" s="704" t="s">
        <v>371</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8"/>
      <c r="CE47" s="649"/>
      <c r="CF47" s="605" t="s">
        <v>372</v>
      </c>
      <c r="CG47" s="606"/>
      <c r="CH47" s="606"/>
      <c r="CI47" s="606"/>
      <c r="CJ47" s="606"/>
      <c r="CK47" s="606"/>
      <c r="CL47" s="606"/>
      <c r="CM47" s="606"/>
      <c r="CN47" s="606"/>
      <c r="CO47" s="606"/>
      <c r="CP47" s="606"/>
      <c r="CQ47" s="607"/>
      <c r="CR47" s="608" t="s">
        <v>130</v>
      </c>
      <c r="CS47" s="635"/>
      <c r="CT47" s="635"/>
      <c r="CU47" s="635"/>
      <c r="CV47" s="635"/>
      <c r="CW47" s="635"/>
      <c r="CX47" s="635"/>
      <c r="CY47" s="636"/>
      <c r="CZ47" s="613" t="s">
        <v>130</v>
      </c>
      <c r="DA47" s="637"/>
      <c r="DB47" s="637"/>
      <c r="DC47" s="643"/>
      <c r="DD47" s="617" t="s">
        <v>130</v>
      </c>
      <c r="DE47" s="635"/>
      <c r="DF47" s="635"/>
      <c r="DG47" s="635"/>
      <c r="DH47" s="635"/>
      <c r="DI47" s="635"/>
      <c r="DJ47" s="635"/>
      <c r="DK47" s="636"/>
      <c r="DL47" s="683"/>
      <c r="DM47" s="684"/>
      <c r="DN47" s="684"/>
      <c r="DO47" s="684"/>
      <c r="DP47" s="684"/>
      <c r="DQ47" s="684"/>
      <c r="DR47" s="684"/>
      <c r="DS47" s="684"/>
      <c r="DT47" s="684"/>
      <c r="DU47" s="684"/>
      <c r="DV47" s="685"/>
      <c r="DW47" s="677"/>
      <c r="DX47" s="678"/>
      <c r="DY47" s="678"/>
      <c r="DZ47" s="678"/>
      <c r="EA47" s="678"/>
      <c r="EB47" s="678"/>
      <c r="EC47" s="679"/>
    </row>
    <row r="48" spans="2:133">
      <c r="B48" s="704" t="s">
        <v>373</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50"/>
      <c r="CE48" s="651"/>
      <c r="CF48" s="605" t="s">
        <v>374</v>
      </c>
      <c r="CG48" s="606"/>
      <c r="CH48" s="606"/>
      <c r="CI48" s="606"/>
      <c r="CJ48" s="606"/>
      <c r="CK48" s="606"/>
      <c r="CL48" s="606"/>
      <c r="CM48" s="606"/>
      <c r="CN48" s="606"/>
      <c r="CO48" s="606"/>
      <c r="CP48" s="606"/>
      <c r="CQ48" s="607"/>
      <c r="CR48" s="608" t="s">
        <v>130</v>
      </c>
      <c r="CS48" s="609"/>
      <c r="CT48" s="609"/>
      <c r="CU48" s="609"/>
      <c r="CV48" s="609"/>
      <c r="CW48" s="609"/>
      <c r="CX48" s="609"/>
      <c r="CY48" s="610"/>
      <c r="CZ48" s="613" t="s">
        <v>130</v>
      </c>
      <c r="DA48" s="614"/>
      <c r="DB48" s="614"/>
      <c r="DC48" s="620"/>
      <c r="DD48" s="617" t="s">
        <v>130</v>
      </c>
      <c r="DE48" s="609"/>
      <c r="DF48" s="609"/>
      <c r="DG48" s="609"/>
      <c r="DH48" s="609"/>
      <c r="DI48" s="609"/>
      <c r="DJ48" s="609"/>
      <c r="DK48" s="610"/>
      <c r="DL48" s="683"/>
      <c r="DM48" s="684"/>
      <c r="DN48" s="684"/>
      <c r="DO48" s="684"/>
      <c r="DP48" s="684"/>
      <c r="DQ48" s="684"/>
      <c r="DR48" s="684"/>
      <c r="DS48" s="684"/>
      <c r="DT48" s="684"/>
      <c r="DU48" s="684"/>
      <c r="DV48" s="685"/>
      <c r="DW48" s="677"/>
      <c r="DX48" s="678"/>
      <c r="DY48" s="678"/>
      <c r="DZ48" s="678"/>
      <c r="EA48" s="678"/>
      <c r="EB48" s="678"/>
      <c r="EC48" s="679"/>
    </row>
    <row r="49" spans="2:133" ht="11.25" customHeight="1">
      <c r="B49" s="348"/>
      <c r="CD49" s="626" t="s">
        <v>375</v>
      </c>
      <c r="CE49" s="627"/>
      <c r="CF49" s="627"/>
      <c r="CG49" s="627"/>
      <c r="CH49" s="627"/>
      <c r="CI49" s="627"/>
      <c r="CJ49" s="627"/>
      <c r="CK49" s="627"/>
      <c r="CL49" s="627"/>
      <c r="CM49" s="627"/>
      <c r="CN49" s="627"/>
      <c r="CO49" s="627"/>
      <c r="CP49" s="627"/>
      <c r="CQ49" s="628"/>
      <c r="CR49" s="686">
        <v>35852878</v>
      </c>
      <c r="CS49" s="667"/>
      <c r="CT49" s="667"/>
      <c r="CU49" s="667"/>
      <c r="CV49" s="667"/>
      <c r="CW49" s="667"/>
      <c r="CX49" s="667"/>
      <c r="CY49" s="694"/>
      <c r="CZ49" s="691">
        <v>100</v>
      </c>
      <c r="DA49" s="695"/>
      <c r="DB49" s="695"/>
      <c r="DC49" s="696"/>
      <c r="DD49" s="697">
        <v>22219834</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idden="1">
      <c r="B50" s="348"/>
    </row>
  </sheetData>
  <sheetProtection algorithmName="SHA-512" hashValue="TqRIS810mVlKp5RDSTzRCFOlIG2oCVp+rPAWngbPwxE8WijgJyw8SIkocSmKaEyNHTvJv1GGFMJ7+yrUE8aPyQ==" saltValue="dDrHi4A31bXhQMohPzf0O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70" zoomScaleNormal="25" zoomScaleSheetLayoutView="70" workbookViewId="0">
      <selection activeCell="BI72" sqref="BI72"/>
    </sheetView>
  </sheetViews>
  <sheetFormatPr defaultColWidth="0" defaultRowHeight="13.5" zeroHeight="1"/>
  <cols>
    <col min="1" max="130" width="2.75" style="217" customWidth="1"/>
    <col min="131" max="131" width="1.625" style="217" customWidth="1"/>
    <col min="132" max="16384" width="9" style="217" hidden="1"/>
  </cols>
  <sheetData>
    <row r="1" spans="1:13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c r="A2" s="1077" t="s">
        <v>376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8" t="s">
        <v>377</v>
      </c>
      <c r="DK2" s="1079"/>
      <c r="DL2" s="1079"/>
      <c r="DM2" s="1079"/>
      <c r="DN2" s="1079"/>
      <c r="DO2" s="1080"/>
      <c r="DP2" s="214"/>
      <c r="DQ2" s="1078" t="s">
        <v>378</v>
      </c>
      <c r="DR2" s="1079"/>
      <c r="DS2" s="1079"/>
      <c r="DT2" s="1079"/>
      <c r="DU2" s="1079"/>
      <c r="DV2" s="1079"/>
      <c r="DW2" s="1079"/>
      <c r="DX2" s="1079"/>
      <c r="DY2" s="1079"/>
      <c r="DZ2" s="1080"/>
      <c r="EA2" s="216"/>
    </row>
    <row r="3" spans="1:13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c r="A4" s="1046" t="s">
        <v>379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18"/>
      <c r="BA4" s="218"/>
      <c r="BB4" s="218"/>
      <c r="BC4" s="218"/>
      <c r="BD4" s="218"/>
      <c r="BE4" s="219"/>
      <c r="BF4" s="219"/>
      <c r="BG4" s="219"/>
      <c r="BH4" s="219"/>
      <c r="BI4" s="219"/>
      <c r="BJ4" s="219"/>
      <c r="BK4" s="219"/>
      <c r="BL4" s="219"/>
      <c r="BM4" s="219"/>
      <c r="BN4" s="219"/>
      <c r="BO4" s="219"/>
      <c r="BP4" s="219"/>
      <c r="BQ4" s="714" t="s">
        <v>380</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0"/>
    </row>
    <row r="5" spans="1:131" s="221" customFormat="1" ht="26.25" customHeight="1">
      <c r="A5" s="982" t="s">
        <v>381</v>
      </c>
      <c r="B5" s="983"/>
      <c r="C5" s="983"/>
      <c r="D5" s="983"/>
      <c r="E5" s="983"/>
      <c r="F5" s="983"/>
      <c r="G5" s="983"/>
      <c r="H5" s="983"/>
      <c r="I5" s="983"/>
      <c r="J5" s="983"/>
      <c r="K5" s="983"/>
      <c r="L5" s="983"/>
      <c r="M5" s="983"/>
      <c r="N5" s="983"/>
      <c r="O5" s="983"/>
      <c r="P5" s="984"/>
      <c r="Q5" s="988" t="s">
        <v>382</v>
      </c>
      <c r="R5" s="989"/>
      <c r="S5" s="989"/>
      <c r="T5" s="989"/>
      <c r="U5" s="990"/>
      <c r="V5" s="988" t="s">
        <v>383</v>
      </c>
      <c r="W5" s="989"/>
      <c r="X5" s="989"/>
      <c r="Y5" s="989"/>
      <c r="Z5" s="990"/>
      <c r="AA5" s="988" t="s">
        <v>384</v>
      </c>
      <c r="AB5" s="989"/>
      <c r="AC5" s="989"/>
      <c r="AD5" s="989"/>
      <c r="AE5" s="989"/>
      <c r="AF5" s="1081" t="s">
        <v>385</v>
      </c>
      <c r="AG5" s="989"/>
      <c r="AH5" s="989"/>
      <c r="AI5" s="989"/>
      <c r="AJ5" s="1002"/>
      <c r="AK5" s="989" t="s">
        <v>386</v>
      </c>
      <c r="AL5" s="989"/>
      <c r="AM5" s="989"/>
      <c r="AN5" s="989"/>
      <c r="AO5" s="990"/>
      <c r="AP5" s="988" t="s">
        <v>387</v>
      </c>
      <c r="AQ5" s="989"/>
      <c r="AR5" s="989"/>
      <c r="AS5" s="989"/>
      <c r="AT5" s="990"/>
      <c r="AU5" s="988" t="s">
        <v>388</v>
      </c>
      <c r="AV5" s="989"/>
      <c r="AW5" s="989"/>
      <c r="AX5" s="989"/>
      <c r="AY5" s="1002"/>
      <c r="AZ5" s="218"/>
      <c r="BA5" s="218"/>
      <c r="BB5" s="218"/>
      <c r="BC5" s="218"/>
      <c r="BD5" s="218"/>
      <c r="BE5" s="219"/>
      <c r="BF5" s="219"/>
      <c r="BG5" s="219"/>
      <c r="BH5" s="219"/>
      <c r="BI5" s="219"/>
      <c r="BJ5" s="219"/>
      <c r="BK5" s="219"/>
      <c r="BL5" s="219"/>
      <c r="BM5" s="219"/>
      <c r="BN5" s="219"/>
      <c r="BO5" s="219"/>
      <c r="BP5" s="219"/>
      <c r="BQ5" s="982" t="s">
        <v>389</v>
      </c>
      <c r="BR5" s="983"/>
      <c r="BS5" s="983"/>
      <c r="BT5" s="983"/>
      <c r="BU5" s="983"/>
      <c r="BV5" s="983"/>
      <c r="BW5" s="983"/>
      <c r="BX5" s="983"/>
      <c r="BY5" s="983"/>
      <c r="BZ5" s="983"/>
      <c r="CA5" s="983"/>
      <c r="CB5" s="983"/>
      <c r="CC5" s="983"/>
      <c r="CD5" s="983"/>
      <c r="CE5" s="983"/>
      <c r="CF5" s="983"/>
      <c r="CG5" s="984"/>
      <c r="CH5" s="988" t="s">
        <v>390</v>
      </c>
      <c r="CI5" s="989"/>
      <c r="CJ5" s="989"/>
      <c r="CK5" s="989"/>
      <c r="CL5" s="990"/>
      <c r="CM5" s="988" t="s">
        <v>391</v>
      </c>
      <c r="CN5" s="989"/>
      <c r="CO5" s="989"/>
      <c r="CP5" s="989"/>
      <c r="CQ5" s="990"/>
      <c r="CR5" s="988" t="s">
        <v>392</v>
      </c>
      <c r="CS5" s="989"/>
      <c r="CT5" s="989"/>
      <c r="CU5" s="989"/>
      <c r="CV5" s="990"/>
      <c r="CW5" s="988" t="s">
        <v>393</v>
      </c>
      <c r="CX5" s="989"/>
      <c r="CY5" s="989"/>
      <c r="CZ5" s="989"/>
      <c r="DA5" s="990"/>
      <c r="DB5" s="988" t="s">
        <v>394</v>
      </c>
      <c r="DC5" s="989"/>
      <c r="DD5" s="989"/>
      <c r="DE5" s="989"/>
      <c r="DF5" s="990"/>
      <c r="DG5" s="1071" t="s">
        <v>395</v>
      </c>
      <c r="DH5" s="1072"/>
      <c r="DI5" s="1072"/>
      <c r="DJ5" s="1072"/>
      <c r="DK5" s="1073"/>
      <c r="DL5" s="1071" t="s">
        <v>396</v>
      </c>
      <c r="DM5" s="1072"/>
      <c r="DN5" s="1072"/>
      <c r="DO5" s="1072"/>
      <c r="DP5" s="1073"/>
      <c r="DQ5" s="988" t="s">
        <v>397</v>
      </c>
      <c r="DR5" s="989"/>
      <c r="DS5" s="989"/>
      <c r="DT5" s="989"/>
      <c r="DU5" s="990"/>
      <c r="DV5" s="988" t="s">
        <v>388</v>
      </c>
      <c r="DW5" s="989"/>
      <c r="DX5" s="989"/>
      <c r="DY5" s="989"/>
      <c r="DZ5" s="1002"/>
      <c r="EA5" s="220"/>
    </row>
    <row r="6" spans="1:131" s="221"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18"/>
      <c r="BA6" s="218"/>
      <c r="BB6" s="218"/>
      <c r="BC6" s="218"/>
      <c r="BD6" s="218"/>
      <c r="BE6" s="219"/>
      <c r="BF6" s="219"/>
      <c r="BG6" s="219"/>
      <c r="BH6" s="219"/>
      <c r="BI6" s="219"/>
      <c r="BJ6" s="219"/>
      <c r="BK6" s="219"/>
      <c r="BL6" s="219"/>
      <c r="BM6" s="219"/>
      <c r="BN6" s="219"/>
      <c r="BO6" s="219"/>
      <c r="BP6" s="219"/>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0"/>
    </row>
    <row r="7" spans="1:131" s="221" customFormat="1" ht="26.25" customHeight="1" thickTop="1">
      <c r="A7" s="222">
        <v>1</v>
      </c>
      <c r="B7" s="1034" t="s">
        <v>398</v>
      </c>
      <c r="C7" s="1035"/>
      <c r="D7" s="1035"/>
      <c r="E7" s="1035"/>
      <c r="F7" s="1035"/>
      <c r="G7" s="1035"/>
      <c r="H7" s="1035"/>
      <c r="I7" s="1035"/>
      <c r="J7" s="1035"/>
      <c r="K7" s="1035"/>
      <c r="L7" s="1035"/>
      <c r="M7" s="1035"/>
      <c r="N7" s="1035"/>
      <c r="O7" s="1035"/>
      <c r="P7" s="1036"/>
      <c r="Q7" s="1089">
        <v>36843</v>
      </c>
      <c r="R7" s="1090"/>
      <c r="S7" s="1090"/>
      <c r="T7" s="1090"/>
      <c r="U7" s="1090"/>
      <c r="V7" s="1090">
        <v>34788</v>
      </c>
      <c r="W7" s="1090"/>
      <c r="X7" s="1090"/>
      <c r="Y7" s="1090"/>
      <c r="Z7" s="1090"/>
      <c r="AA7" s="1090">
        <v>2054</v>
      </c>
      <c r="AB7" s="1090"/>
      <c r="AC7" s="1090"/>
      <c r="AD7" s="1090"/>
      <c r="AE7" s="1091"/>
      <c r="AF7" s="1092">
        <v>1636</v>
      </c>
      <c r="AG7" s="1093"/>
      <c r="AH7" s="1093"/>
      <c r="AI7" s="1093"/>
      <c r="AJ7" s="1094"/>
      <c r="AK7" s="1095">
        <v>42</v>
      </c>
      <c r="AL7" s="1096"/>
      <c r="AM7" s="1096"/>
      <c r="AN7" s="1096"/>
      <c r="AO7" s="1096"/>
      <c r="AP7" s="1096">
        <v>29719</v>
      </c>
      <c r="AQ7" s="1096"/>
      <c r="AR7" s="1096"/>
      <c r="AS7" s="1096"/>
      <c r="AT7" s="1096"/>
      <c r="AU7" s="1097"/>
      <c r="AV7" s="1097"/>
      <c r="AW7" s="1097"/>
      <c r="AX7" s="1097"/>
      <c r="AY7" s="1098"/>
      <c r="AZ7" s="218"/>
      <c r="BA7" s="218"/>
      <c r="BB7" s="218"/>
      <c r="BC7" s="218"/>
      <c r="BD7" s="218"/>
      <c r="BE7" s="219"/>
      <c r="BF7" s="219"/>
      <c r="BG7" s="219"/>
      <c r="BH7" s="219"/>
      <c r="BI7" s="219"/>
      <c r="BJ7" s="219"/>
      <c r="BK7" s="219"/>
      <c r="BL7" s="219"/>
      <c r="BM7" s="219"/>
      <c r="BN7" s="219"/>
      <c r="BO7" s="219"/>
      <c r="BP7" s="219"/>
      <c r="BQ7" s="222">
        <v>1</v>
      </c>
      <c r="BR7" s="223" t="s">
        <v>602</v>
      </c>
      <c r="BS7" s="1086" t="s">
        <v>599</v>
      </c>
      <c r="BT7" s="1087"/>
      <c r="BU7" s="1087"/>
      <c r="BV7" s="1087"/>
      <c r="BW7" s="1087"/>
      <c r="BX7" s="1087"/>
      <c r="BY7" s="1087"/>
      <c r="BZ7" s="1087"/>
      <c r="CA7" s="1087"/>
      <c r="CB7" s="1087"/>
      <c r="CC7" s="1087"/>
      <c r="CD7" s="1087"/>
      <c r="CE7" s="1087"/>
      <c r="CF7" s="1087"/>
      <c r="CG7" s="1099"/>
      <c r="CH7" s="1083">
        <v>5</v>
      </c>
      <c r="CI7" s="1084"/>
      <c r="CJ7" s="1084"/>
      <c r="CK7" s="1084"/>
      <c r="CL7" s="1085"/>
      <c r="CM7" s="1083">
        <v>1274</v>
      </c>
      <c r="CN7" s="1084"/>
      <c r="CO7" s="1084"/>
      <c r="CP7" s="1084"/>
      <c r="CQ7" s="1085"/>
      <c r="CR7" s="1083">
        <v>180</v>
      </c>
      <c r="CS7" s="1084"/>
      <c r="CT7" s="1084"/>
      <c r="CU7" s="1084"/>
      <c r="CV7" s="1085"/>
      <c r="CW7" s="1083" t="s">
        <v>608</v>
      </c>
      <c r="CX7" s="1084"/>
      <c r="CY7" s="1084"/>
      <c r="CZ7" s="1084"/>
      <c r="DA7" s="1085"/>
      <c r="DB7" s="1083" t="s">
        <v>608</v>
      </c>
      <c r="DC7" s="1084"/>
      <c r="DD7" s="1084"/>
      <c r="DE7" s="1084"/>
      <c r="DF7" s="1085"/>
      <c r="DG7" s="1083" t="s">
        <v>608</v>
      </c>
      <c r="DH7" s="1084"/>
      <c r="DI7" s="1084"/>
      <c r="DJ7" s="1084"/>
      <c r="DK7" s="1085"/>
      <c r="DL7" s="1083" t="s">
        <v>608</v>
      </c>
      <c r="DM7" s="1084"/>
      <c r="DN7" s="1084"/>
      <c r="DO7" s="1084"/>
      <c r="DP7" s="1085"/>
      <c r="DQ7" s="1083" t="s">
        <v>608</v>
      </c>
      <c r="DR7" s="1084"/>
      <c r="DS7" s="1084"/>
      <c r="DT7" s="1084"/>
      <c r="DU7" s="1085"/>
      <c r="DV7" s="1086"/>
      <c r="DW7" s="1087"/>
      <c r="DX7" s="1087"/>
      <c r="DY7" s="1087"/>
      <c r="DZ7" s="1088"/>
      <c r="EA7" s="220"/>
    </row>
    <row r="8" spans="1:131" s="221" customFormat="1" ht="26.25" customHeight="1">
      <c r="A8" s="224">
        <v>2</v>
      </c>
      <c r="B8" s="1017" t="s">
        <v>399</v>
      </c>
      <c r="C8" s="1018"/>
      <c r="D8" s="1018"/>
      <c r="E8" s="1018"/>
      <c r="F8" s="1018"/>
      <c r="G8" s="1018"/>
      <c r="H8" s="1018"/>
      <c r="I8" s="1018"/>
      <c r="J8" s="1018"/>
      <c r="K8" s="1018"/>
      <c r="L8" s="1018"/>
      <c r="M8" s="1018"/>
      <c r="N8" s="1018"/>
      <c r="O8" s="1018"/>
      <c r="P8" s="1019"/>
      <c r="Q8" s="1025">
        <v>2704</v>
      </c>
      <c r="R8" s="1026"/>
      <c r="S8" s="1026"/>
      <c r="T8" s="1026"/>
      <c r="U8" s="1026"/>
      <c r="V8" s="1026">
        <v>2704</v>
      </c>
      <c r="W8" s="1026"/>
      <c r="X8" s="1026"/>
      <c r="Y8" s="1026"/>
      <c r="Z8" s="1026"/>
      <c r="AA8" s="1026" t="s">
        <v>586</v>
      </c>
      <c r="AB8" s="1026"/>
      <c r="AC8" s="1026"/>
      <c r="AD8" s="1026"/>
      <c r="AE8" s="1027"/>
      <c r="AF8" s="1022" t="s">
        <v>400</v>
      </c>
      <c r="AG8" s="1023"/>
      <c r="AH8" s="1023"/>
      <c r="AI8" s="1023"/>
      <c r="AJ8" s="1024"/>
      <c r="AK8" s="1067" t="s">
        <v>586</v>
      </c>
      <c r="AL8" s="1068"/>
      <c r="AM8" s="1068"/>
      <c r="AN8" s="1068"/>
      <c r="AO8" s="1068"/>
      <c r="AP8" s="1068">
        <v>19552</v>
      </c>
      <c r="AQ8" s="1068"/>
      <c r="AR8" s="1068"/>
      <c r="AS8" s="1068"/>
      <c r="AT8" s="1068"/>
      <c r="AU8" s="1069"/>
      <c r="AV8" s="1069"/>
      <c r="AW8" s="1069"/>
      <c r="AX8" s="1069"/>
      <c r="AY8" s="1070"/>
      <c r="AZ8" s="218"/>
      <c r="BA8" s="218"/>
      <c r="BB8" s="218"/>
      <c r="BC8" s="218"/>
      <c r="BD8" s="218"/>
      <c r="BE8" s="219"/>
      <c r="BF8" s="219"/>
      <c r="BG8" s="219"/>
      <c r="BH8" s="219"/>
      <c r="BI8" s="219"/>
      <c r="BJ8" s="219"/>
      <c r="BK8" s="219"/>
      <c r="BL8" s="219"/>
      <c r="BM8" s="219"/>
      <c r="BN8" s="219"/>
      <c r="BO8" s="219"/>
      <c r="BP8" s="219"/>
      <c r="BQ8" s="224">
        <v>2</v>
      </c>
      <c r="BR8" s="225"/>
      <c r="BS8" s="979" t="s">
        <v>600</v>
      </c>
      <c r="BT8" s="980"/>
      <c r="BU8" s="980"/>
      <c r="BV8" s="980"/>
      <c r="BW8" s="980"/>
      <c r="BX8" s="980"/>
      <c r="BY8" s="980"/>
      <c r="BZ8" s="980"/>
      <c r="CA8" s="980"/>
      <c r="CB8" s="980"/>
      <c r="CC8" s="980"/>
      <c r="CD8" s="980"/>
      <c r="CE8" s="980"/>
      <c r="CF8" s="980"/>
      <c r="CG8" s="1001"/>
      <c r="CH8" s="976">
        <v>17</v>
      </c>
      <c r="CI8" s="977"/>
      <c r="CJ8" s="977"/>
      <c r="CK8" s="977"/>
      <c r="CL8" s="978"/>
      <c r="CM8" s="976">
        <v>124</v>
      </c>
      <c r="CN8" s="977"/>
      <c r="CO8" s="977"/>
      <c r="CP8" s="977"/>
      <c r="CQ8" s="978"/>
      <c r="CR8" s="976">
        <v>31</v>
      </c>
      <c r="CS8" s="977"/>
      <c r="CT8" s="977"/>
      <c r="CU8" s="977"/>
      <c r="CV8" s="978"/>
      <c r="CW8" s="976" t="s">
        <v>608</v>
      </c>
      <c r="CX8" s="977"/>
      <c r="CY8" s="977"/>
      <c r="CZ8" s="977"/>
      <c r="DA8" s="978"/>
      <c r="DB8" s="976" t="s">
        <v>608</v>
      </c>
      <c r="DC8" s="977"/>
      <c r="DD8" s="977"/>
      <c r="DE8" s="977"/>
      <c r="DF8" s="978"/>
      <c r="DG8" s="976" t="s">
        <v>608</v>
      </c>
      <c r="DH8" s="977"/>
      <c r="DI8" s="977"/>
      <c r="DJ8" s="977"/>
      <c r="DK8" s="978"/>
      <c r="DL8" s="976" t="s">
        <v>608</v>
      </c>
      <c r="DM8" s="977"/>
      <c r="DN8" s="977"/>
      <c r="DO8" s="977"/>
      <c r="DP8" s="978"/>
      <c r="DQ8" s="976" t="s">
        <v>608</v>
      </c>
      <c r="DR8" s="977"/>
      <c r="DS8" s="977"/>
      <c r="DT8" s="977"/>
      <c r="DU8" s="978"/>
      <c r="DV8" s="979"/>
      <c r="DW8" s="980"/>
      <c r="DX8" s="980"/>
      <c r="DY8" s="980"/>
      <c r="DZ8" s="981"/>
      <c r="EA8" s="220"/>
    </row>
    <row r="9" spans="1:131" s="221" customFormat="1" ht="26.25" customHeight="1">
      <c r="A9" s="224">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18"/>
      <c r="BA9" s="218"/>
      <c r="BB9" s="218"/>
      <c r="BC9" s="218"/>
      <c r="BD9" s="218"/>
      <c r="BE9" s="219"/>
      <c r="BF9" s="219"/>
      <c r="BG9" s="219"/>
      <c r="BH9" s="219"/>
      <c r="BI9" s="219"/>
      <c r="BJ9" s="219"/>
      <c r="BK9" s="219"/>
      <c r="BL9" s="219"/>
      <c r="BM9" s="219"/>
      <c r="BN9" s="219"/>
      <c r="BO9" s="219"/>
      <c r="BP9" s="219"/>
      <c r="BQ9" s="224">
        <v>3</v>
      </c>
      <c r="BR9" s="225" t="s">
        <v>602</v>
      </c>
      <c r="BS9" s="979" t="s">
        <v>601</v>
      </c>
      <c r="BT9" s="980"/>
      <c r="BU9" s="980"/>
      <c r="BV9" s="980"/>
      <c r="BW9" s="980"/>
      <c r="BX9" s="980"/>
      <c r="BY9" s="980"/>
      <c r="BZ9" s="980"/>
      <c r="CA9" s="980"/>
      <c r="CB9" s="980"/>
      <c r="CC9" s="980"/>
      <c r="CD9" s="980"/>
      <c r="CE9" s="980"/>
      <c r="CF9" s="980"/>
      <c r="CG9" s="1001"/>
      <c r="CH9" s="976">
        <v>1090</v>
      </c>
      <c r="CI9" s="977"/>
      <c r="CJ9" s="977"/>
      <c r="CK9" s="977"/>
      <c r="CL9" s="978"/>
      <c r="CM9" s="976">
        <v>17759</v>
      </c>
      <c r="CN9" s="977"/>
      <c r="CO9" s="977"/>
      <c r="CP9" s="977"/>
      <c r="CQ9" s="978"/>
      <c r="CR9" s="976">
        <v>10726</v>
      </c>
      <c r="CS9" s="977"/>
      <c r="CT9" s="977"/>
      <c r="CU9" s="977"/>
      <c r="CV9" s="978"/>
      <c r="CW9" s="976">
        <v>2336</v>
      </c>
      <c r="CX9" s="977"/>
      <c r="CY9" s="977"/>
      <c r="CZ9" s="977"/>
      <c r="DA9" s="978"/>
      <c r="DB9" s="976">
        <v>17821</v>
      </c>
      <c r="DC9" s="977"/>
      <c r="DD9" s="977"/>
      <c r="DE9" s="977"/>
      <c r="DF9" s="978"/>
      <c r="DG9" s="976" t="s">
        <v>608</v>
      </c>
      <c r="DH9" s="977"/>
      <c r="DI9" s="977"/>
      <c r="DJ9" s="977"/>
      <c r="DK9" s="978"/>
      <c r="DL9" s="976" t="s">
        <v>608</v>
      </c>
      <c r="DM9" s="977"/>
      <c r="DN9" s="977"/>
      <c r="DO9" s="977"/>
      <c r="DP9" s="978"/>
      <c r="DQ9" s="976" t="s">
        <v>608</v>
      </c>
      <c r="DR9" s="977"/>
      <c r="DS9" s="977"/>
      <c r="DT9" s="977"/>
      <c r="DU9" s="978"/>
      <c r="DV9" s="979"/>
      <c r="DW9" s="980"/>
      <c r="DX9" s="980"/>
      <c r="DY9" s="980"/>
      <c r="DZ9" s="981"/>
      <c r="EA9" s="220"/>
    </row>
    <row r="10" spans="1:131" s="221" customFormat="1" ht="26.25" customHeight="1">
      <c r="A10" s="224">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18"/>
      <c r="BA10" s="218"/>
      <c r="BB10" s="218"/>
      <c r="BC10" s="218"/>
      <c r="BD10" s="218"/>
      <c r="BE10" s="219"/>
      <c r="BF10" s="219"/>
      <c r="BG10" s="219"/>
      <c r="BH10" s="219"/>
      <c r="BI10" s="219"/>
      <c r="BJ10" s="219"/>
      <c r="BK10" s="219"/>
      <c r="BL10" s="219"/>
      <c r="BM10" s="219"/>
      <c r="BN10" s="219"/>
      <c r="BO10" s="219"/>
      <c r="BP10" s="219"/>
      <c r="BQ10" s="224">
        <v>4</v>
      </c>
      <c r="BR10" s="225"/>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0"/>
    </row>
    <row r="11" spans="1:131" s="221" customFormat="1" ht="26.25" customHeight="1">
      <c r="A11" s="224">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18"/>
      <c r="BA11" s="218"/>
      <c r="BB11" s="218"/>
      <c r="BC11" s="218"/>
      <c r="BD11" s="218"/>
      <c r="BE11" s="219"/>
      <c r="BF11" s="219"/>
      <c r="BG11" s="219"/>
      <c r="BH11" s="219"/>
      <c r="BI11" s="219"/>
      <c r="BJ11" s="219"/>
      <c r="BK11" s="219"/>
      <c r="BL11" s="219"/>
      <c r="BM11" s="219"/>
      <c r="BN11" s="219"/>
      <c r="BO11" s="219"/>
      <c r="BP11" s="219"/>
      <c r="BQ11" s="224">
        <v>5</v>
      </c>
      <c r="BR11" s="225"/>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0"/>
    </row>
    <row r="12" spans="1:131" s="221" customFormat="1" ht="26.25" customHeight="1">
      <c r="A12" s="224">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18"/>
      <c r="BA12" s="218"/>
      <c r="BB12" s="218"/>
      <c r="BC12" s="218"/>
      <c r="BD12" s="218"/>
      <c r="BE12" s="219"/>
      <c r="BF12" s="219"/>
      <c r="BG12" s="219"/>
      <c r="BH12" s="219"/>
      <c r="BI12" s="219"/>
      <c r="BJ12" s="219"/>
      <c r="BK12" s="219"/>
      <c r="BL12" s="219"/>
      <c r="BM12" s="219"/>
      <c r="BN12" s="219"/>
      <c r="BO12" s="219"/>
      <c r="BP12" s="219"/>
      <c r="BQ12" s="224">
        <v>6</v>
      </c>
      <c r="BR12" s="225"/>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0"/>
    </row>
    <row r="13" spans="1:131" s="221" customFormat="1" ht="26.25" customHeight="1">
      <c r="A13" s="224">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18"/>
      <c r="BA13" s="218"/>
      <c r="BB13" s="218"/>
      <c r="BC13" s="218"/>
      <c r="BD13" s="218"/>
      <c r="BE13" s="219"/>
      <c r="BF13" s="219"/>
      <c r="BG13" s="219"/>
      <c r="BH13" s="219"/>
      <c r="BI13" s="219"/>
      <c r="BJ13" s="219"/>
      <c r="BK13" s="219"/>
      <c r="BL13" s="219"/>
      <c r="BM13" s="219"/>
      <c r="BN13" s="219"/>
      <c r="BO13" s="219"/>
      <c r="BP13" s="219"/>
      <c r="BQ13" s="224">
        <v>7</v>
      </c>
      <c r="BR13" s="225"/>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0"/>
    </row>
    <row r="14" spans="1:131" s="221" customFormat="1" ht="26.25" customHeight="1">
      <c r="A14" s="224">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18"/>
      <c r="BA14" s="218"/>
      <c r="BB14" s="218"/>
      <c r="BC14" s="218"/>
      <c r="BD14" s="218"/>
      <c r="BE14" s="219"/>
      <c r="BF14" s="219"/>
      <c r="BG14" s="219"/>
      <c r="BH14" s="219"/>
      <c r="BI14" s="219"/>
      <c r="BJ14" s="219"/>
      <c r="BK14" s="219"/>
      <c r="BL14" s="219"/>
      <c r="BM14" s="219"/>
      <c r="BN14" s="219"/>
      <c r="BO14" s="219"/>
      <c r="BP14" s="219"/>
      <c r="BQ14" s="224">
        <v>8</v>
      </c>
      <c r="BR14" s="225"/>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0"/>
    </row>
    <row r="15" spans="1:131" s="221" customFormat="1" ht="26.25" customHeight="1">
      <c r="A15" s="224">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18"/>
      <c r="BA15" s="218"/>
      <c r="BB15" s="218"/>
      <c r="BC15" s="218"/>
      <c r="BD15" s="218"/>
      <c r="BE15" s="219"/>
      <c r="BF15" s="219"/>
      <c r="BG15" s="219"/>
      <c r="BH15" s="219"/>
      <c r="BI15" s="219"/>
      <c r="BJ15" s="219"/>
      <c r="BK15" s="219"/>
      <c r="BL15" s="219"/>
      <c r="BM15" s="219"/>
      <c r="BN15" s="219"/>
      <c r="BO15" s="219"/>
      <c r="BP15" s="219"/>
      <c r="BQ15" s="224">
        <v>9</v>
      </c>
      <c r="BR15" s="225"/>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0"/>
    </row>
    <row r="16" spans="1:131" s="221" customFormat="1" ht="26.25" customHeight="1">
      <c r="A16" s="224">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18"/>
      <c r="BA16" s="218"/>
      <c r="BB16" s="218"/>
      <c r="BC16" s="218"/>
      <c r="BD16" s="218"/>
      <c r="BE16" s="219"/>
      <c r="BF16" s="219"/>
      <c r="BG16" s="219"/>
      <c r="BH16" s="219"/>
      <c r="BI16" s="219"/>
      <c r="BJ16" s="219"/>
      <c r="BK16" s="219"/>
      <c r="BL16" s="219"/>
      <c r="BM16" s="219"/>
      <c r="BN16" s="219"/>
      <c r="BO16" s="219"/>
      <c r="BP16" s="219"/>
      <c r="BQ16" s="224">
        <v>10</v>
      </c>
      <c r="BR16" s="225"/>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0"/>
    </row>
    <row r="17" spans="1:131" s="221" customFormat="1" ht="26.25" customHeight="1">
      <c r="A17" s="224">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18"/>
      <c r="BA17" s="218"/>
      <c r="BB17" s="218"/>
      <c r="BC17" s="218"/>
      <c r="BD17" s="218"/>
      <c r="BE17" s="219"/>
      <c r="BF17" s="219"/>
      <c r="BG17" s="219"/>
      <c r="BH17" s="219"/>
      <c r="BI17" s="219"/>
      <c r="BJ17" s="219"/>
      <c r="BK17" s="219"/>
      <c r="BL17" s="219"/>
      <c r="BM17" s="219"/>
      <c r="BN17" s="219"/>
      <c r="BO17" s="219"/>
      <c r="BP17" s="219"/>
      <c r="BQ17" s="224">
        <v>11</v>
      </c>
      <c r="BR17" s="225"/>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0"/>
    </row>
    <row r="18" spans="1:131" s="221" customFormat="1" ht="26.25" customHeight="1">
      <c r="A18" s="224">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18"/>
      <c r="BA18" s="218"/>
      <c r="BB18" s="218"/>
      <c r="BC18" s="218"/>
      <c r="BD18" s="218"/>
      <c r="BE18" s="219"/>
      <c r="BF18" s="219"/>
      <c r="BG18" s="219"/>
      <c r="BH18" s="219"/>
      <c r="BI18" s="219"/>
      <c r="BJ18" s="219"/>
      <c r="BK18" s="219"/>
      <c r="BL18" s="219"/>
      <c r="BM18" s="219"/>
      <c r="BN18" s="219"/>
      <c r="BO18" s="219"/>
      <c r="BP18" s="219"/>
      <c r="BQ18" s="224">
        <v>12</v>
      </c>
      <c r="BR18" s="225"/>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0"/>
    </row>
    <row r="19" spans="1:131" s="221" customFormat="1" ht="26.25" customHeight="1">
      <c r="A19" s="224">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18"/>
      <c r="BA19" s="218"/>
      <c r="BB19" s="218"/>
      <c r="BC19" s="218"/>
      <c r="BD19" s="218"/>
      <c r="BE19" s="219"/>
      <c r="BF19" s="219"/>
      <c r="BG19" s="219"/>
      <c r="BH19" s="219"/>
      <c r="BI19" s="219"/>
      <c r="BJ19" s="219"/>
      <c r="BK19" s="219"/>
      <c r="BL19" s="219"/>
      <c r="BM19" s="219"/>
      <c r="BN19" s="219"/>
      <c r="BO19" s="219"/>
      <c r="BP19" s="219"/>
      <c r="BQ19" s="224">
        <v>13</v>
      </c>
      <c r="BR19" s="225"/>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0"/>
    </row>
    <row r="20" spans="1:131" s="221" customFormat="1" ht="26.25" customHeight="1">
      <c r="A20" s="224">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18"/>
      <c r="BA20" s="218"/>
      <c r="BB20" s="218"/>
      <c r="BC20" s="218"/>
      <c r="BD20" s="218"/>
      <c r="BE20" s="219"/>
      <c r="BF20" s="219"/>
      <c r="BG20" s="219"/>
      <c r="BH20" s="219"/>
      <c r="BI20" s="219"/>
      <c r="BJ20" s="219"/>
      <c r="BK20" s="219"/>
      <c r="BL20" s="219"/>
      <c r="BM20" s="219"/>
      <c r="BN20" s="219"/>
      <c r="BO20" s="219"/>
      <c r="BP20" s="219"/>
      <c r="BQ20" s="224">
        <v>14</v>
      </c>
      <c r="BR20" s="225"/>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0"/>
    </row>
    <row r="21" spans="1:131" s="221" customFormat="1" ht="26.25" customHeight="1" thickBot="1">
      <c r="A21" s="224">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18"/>
      <c r="BA21" s="218"/>
      <c r="BB21" s="218"/>
      <c r="BC21" s="218"/>
      <c r="BD21" s="218"/>
      <c r="BE21" s="219"/>
      <c r="BF21" s="219"/>
      <c r="BG21" s="219"/>
      <c r="BH21" s="219"/>
      <c r="BI21" s="219"/>
      <c r="BJ21" s="219"/>
      <c r="BK21" s="219"/>
      <c r="BL21" s="219"/>
      <c r="BM21" s="219"/>
      <c r="BN21" s="219"/>
      <c r="BO21" s="219"/>
      <c r="BP21" s="219"/>
      <c r="BQ21" s="224">
        <v>15</v>
      </c>
      <c r="BR21" s="225"/>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0"/>
    </row>
    <row r="22" spans="1:131" s="221" customFormat="1" ht="26.25" customHeight="1">
      <c r="A22" s="224">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401</v>
      </c>
      <c r="BA22" s="1015"/>
      <c r="BB22" s="1015"/>
      <c r="BC22" s="1015"/>
      <c r="BD22" s="1016"/>
      <c r="BE22" s="219"/>
      <c r="BF22" s="219"/>
      <c r="BG22" s="219"/>
      <c r="BH22" s="219"/>
      <c r="BI22" s="219"/>
      <c r="BJ22" s="219"/>
      <c r="BK22" s="219"/>
      <c r="BL22" s="219"/>
      <c r="BM22" s="219"/>
      <c r="BN22" s="219"/>
      <c r="BO22" s="219"/>
      <c r="BP22" s="219"/>
      <c r="BQ22" s="224">
        <v>16</v>
      </c>
      <c r="BR22" s="225"/>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0"/>
    </row>
    <row r="23" spans="1:131" s="221" customFormat="1" ht="26.25" customHeight="1" thickBot="1">
      <c r="A23" s="226" t="s">
        <v>402</v>
      </c>
      <c r="B23" s="921" t="s">
        <v>403</v>
      </c>
      <c r="C23" s="922"/>
      <c r="D23" s="922"/>
      <c r="E23" s="922"/>
      <c r="F23" s="922"/>
      <c r="G23" s="922"/>
      <c r="H23" s="922"/>
      <c r="I23" s="922"/>
      <c r="J23" s="922"/>
      <c r="K23" s="922"/>
      <c r="L23" s="922"/>
      <c r="M23" s="922"/>
      <c r="N23" s="922"/>
      <c r="O23" s="922"/>
      <c r="P23" s="932"/>
      <c r="Q23" s="1054">
        <v>39547</v>
      </c>
      <c r="R23" s="1048"/>
      <c r="S23" s="1048"/>
      <c r="T23" s="1048"/>
      <c r="U23" s="1048"/>
      <c r="V23" s="1048">
        <v>37492</v>
      </c>
      <c r="W23" s="1048"/>
      <c r="X23" s="1048"/>
      <c r="Y23" s="1048"/>
      <c r="Z23" s="1048"/>
      <c r="AA23" s="1048">
        <v>2054</v>
      </c>
      <c r="AB23" s="1048"/>
      <c r="AC23" s="1048"/>
      <c r="AD23" s="1048"/>
      <c r="AE23" s="1055"/>
      <c r="AF23" s="1056">
        <v>1636</v>
      </c>
      <c r="AG23" s="1048"/>
      <c r="AH23" s="1048"/>
      <c r="AI23" s="1048"/>
      <c r="AJ23" s="1057"/>
      <c r="AK23" s="1058"/>
      <c r="AL23" s="1059"/>
      <c r="AM23" s="1059"/>
      <c r="AN23" s="1059"/>
      <c r="AO23" s="1059"/>
      <c r="AP23" s="1048">
        <v>49271</v>
      </c>
      <c r="AQ23" s="1048"/>
      <c r="AR23" s="1048"/>
      <c r="AS23" s="1048"/>
      <c r="AT23" s="1048"/>
      <c r="AU23" s="1049"/>
      <c r="AV23" s="1049"/>
      <c r="AW23" s="1049"/>
      <c r="AX23" s="1049"/>
      <c r="AY23" s="1050"/>
      <c r="AZ23" s="1051" t="s">
        <v>189</v>
      </c>
      <c r="BA23" s="1052"/>
      <c r="BB23" s="1052"/>
      <c r="BC23" s="1052"/>
      <c r="BD23" s="1053"/>
      <c r="BE23" s="219"/>
      <c r="BF23" s="219"/>
      <c r="BG23" s="219"/>
      <c r="BH23" s="219"/>
      <c r="BI23" s="219"/>
      <c r="BJ23" s="219"/>
      <c r="BK23" s="219"/>
      <c r="BL23" s="219"/>
      <c r="BM23" s="219"/>
      <c r="BN23" s="219"/>
      <c r="BO23" s="219"/>
      <c r="BP23" s="219"/>
      <c r="BQ23" s="224">
        <v>17</v>
      </c>
      <c r="BR23" s="225"/>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0"/>
    </row>
    <row r="24" spans="1:131" s="221" customFormat="1" ht="26.25" customHeight="1">
      <c r="A24" s="1047" t="s">
        <v>404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18"/>
      <c r="BA24" s="218"/>
      <c r="BB24" s="218"/>
      <c r="BC24" s="218"/>
      <c r="BD24" s="218"/>
      <c r="BE24" s="219"/>
      <c r="BF24" s="219"/>
      <c r="BG24" s="219"/>
      <c r="BH24" s="219"/>
      <c r="BI24" s="219"/>
      <c r="BJ24" s="219"/>
      <c r="BK24" s="219"/>
      <c r="BL24" s="219"/>
      <c r="BM24" s="219"/>
      <c r="BN24" s="219"/>
      <c r="BO24" s="219"/>
      <c r="BP24" s="219"/>
      <c r="BQ24" s="224">
        <v>18</v>
      </c>
      <c r="BR24" s="225"/>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0"/>
    </row>
    <row r="25" spans="1:131" ht="26.25" customHeight="1" thickBot="1">
      <c r="A25" s="1046" t="s">
        <v>405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18"/>
      <c r="BK25" s="218"/>
      <c r="BL25" s="218"/>
      <c r="BM25" s="218"/>
      <c r="BN25" s="218"/>
      <c r="BO25" s="227"/>
      <c r="BP25" s="227"/>
      <c r="BQ25" s="224">
        <v>19</v>
      </c>
      <c r="BR25" s="225"/>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16"/>
    </row>
    <row r="26" spans="1:131" ht="26.25" customHeight="1">
      <c r="A26" s="982" t="s">
        <v>381</v>
      </c>
      <c r="B26" s="983"/>
      <c r="C26" s="983"/>
      <c r="D26" s="983"/>
      <c r="E26" s="983"/>
      <c r="F26" s="983"/>
      <c r="G26" s="983"/>
      <c r="H26" s="983"/>
      <c r="I26" s="983"/>
      <c r="J26" s="983"/>
      <c r="K26" s="983"/>
      <c r="L26" s="983"/>
      <c r="M26" s="983"/>
      <c r="N26" s="983"/>
      <c r="O26" s="983"/>
      <c r="P26" s="984"/>
      <c r="Q26" s="988" t="s">
        <v>406</v>
      </c>
      <c r="R26" s="989"/>
      <c r="S26" s="989"/>
      <c r="T26" s="989"/>
      <c r="U26" s="990"/>
      <c r="V26" s="988" t="s">
        <v>407</v>
      </c>
      <c r="W26" s="989"/>
      <c r="X26" s="989"/>
      <c r="Y26" s="989"/>
      <c r="Z26" s="990"/>
      <c r="AA26" s="988" t="s">
        <v>408</v>
      </c>
      <c r="AB26" s="989"/>
      <c r="AC26" s="989"/>
      <c r="AD26" s="989"/>
      <c r="AE26" s="989"/>
      <c r="AF26" s="1042" t="s">
        <v>409</v>
      </c>
      <c r="AG26" s="995"/>
      <c r="AH26" s="995"/>
      <c r="AI26" s="995"/>
      <c r="AJ26" s="1043"/>
      <c r="AK26" s="989" t="s">
        <v>410</v>
      </c>
      <c r="AL26" s="989"/>
      <c r="AM26" s="989"/>
      <c r="AN26" s="989"/>
      <c r="AO26" s="990"/>
      <c r="AP26" s="988" t="s">
        <v>411</v>
      </c>
      <c r="AQ26" s="989"/>
      <c r="AR26" s="989"/>
      <c r="AS26" s="989"/>
      <c r="AT26" s="990"/>
      <c r="AU26" s="988" t="s">
        <v>412</v>
      </c>
      <c r="AV26" s="989"/>
      <c r="AW26" s="989"/>
      <c r="AX26" s="989"/>
      <c r="AY26" s="990"/>
      <c r="AZ26" s="988" t="s">
        <v>413</v>
      </c>
      <c r="BA26" s="989"/>
      <c r="BB26" s="989"/>
      <c r="BC26" s="989"/>
      <c r="BD26" s="990"/>
      <c r="BE26" s="988" t="s">
        <v>388</v>
      </c>
      <c r="BF26" s="989"/>
      <c r="BG26" s="989"/>
      <c r="BH26" s="989"/>
      <c r="BI26" s="1002"/>
      <c r="BJ26" s="218"/>
      <c r="BK26" s="218"/>
      <c r="BL26" s="218"/>
      <c r="BM26" s="218"/>
      <c r="BN26" s="218"/>
      <c r="BO26" s="227"/>
      <c r="BP26" s="227"/>
      <c r="BQ26" s="224">
        <v>20</v>
      </c>
      <c r="BR26" s="225"/>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16"/>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18"/>
      <c r="BK27" s="218"/>
      <c r="BL27" s="218"/>
      <c r="BM27" s="218"/>
      <c r="BN27" s="218"/>
      <c r="BO27" s="227"/>
      <c r="BP27" s="227"/>
      <c r="BQ27" s="224">
        <v>21</v>
      </c>
      <c r="BR27" s="225"/>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16"/>
    </row>
    <row r="28" spans="1:131" ht="26.25" customHeight="1" thickTop="1">
      <c r="A28" s="228">
        <v>1</v>
      </c>
      <c r="B28" s="1034" t="s">
        <v>414</v>
      </c>
      <c r="C28" s="1035"/>
      <c r="D28" s="1035"/>
      <c r="E28" s="1035"/>
      <c r="F28" s="1035"/>
      <c r="G28" s="1035"/>
      <c r="H28" s="1035"/>
      <c r="I28" s="1035"/>
      <c r="J28" s="1035"/>
      <c r="K28" s="1035"/>
      <c r="L28" s="1035"/>
      <c r="M28" s="1035"/>
      <c r="N28" s="1035"/>
      <c r="O28" s="1035"/>
      <c r="P28" s="1036"/>
      <c r="Q28" s="1037">
        <v>8498</v>
      </c>
      <c r="R28" s="1038"/>
      <c r="S28" s="1038"/>
      <c r="T28" s="1038"/>
      <c r="U28" s="1038"/>
      <c r="V28" s="1038">
        <v>8186</v>
      </c>
      <c r="W28" s="1038"/>
      <c r="X28" s="1038"/>
      <c r="Y28" s="1038"/>
      <c r="Z28" s="1038"/>
      <c r="AA28" s="1038">
        <v>310</v>
      </c>
      <c r="AB28" s="1038"/>
      <c r="AC28" s="1038"/>
      <c r="AD28" s="1038"/>
      <c r="AE28" s="1039"/>
      <c r="AF28" s="1040">
        <v>310</v>
      </c>
      <c r="AG28" s="1038"/>
      <c r="AH28" s="1038"/>
      <c r="AI28" s="1038"/>
      <c r="AJ28" s="1041"/>
      <c r="AK28" s="1029">
        <v>658</v>
      </c>
      <c r="AL28" s="1030"/>
      <c r="AM28" s="1030"/>
      <c r="AN28" s="1030"/>
      <c r="AO28" s="1030"/>
      <c r="AP28" s="1030" t="s">
        <v>587</v>
      </c>
      <c r="AQ28" s="1030"/>
      <c r="AR28" s="1030"/>
      <c r="AS28" s="1030"/>
      <c r="AT28" s="1030"/>
      <c r="AU28" s="1030" t="s">
        <v>587</v>
      </c>
      <c r="AV28" s="1030"/>
      <c r="AW28" s="1030"/>
      <c r="AX28" s="1030"/>
      <c r="AY28" s="1030"/>
      <c r="AZ28" s="1031"/>
      <c r="BA28" s="1031"/>
      <c r="BB28" s="1031"/>
      <c r="BC28" s="1031"/>
      <c r="BD28" s="1031"/>
      <c r="BE28" s="1032"/>
      <c r="BF28" s="1032"/>
      <c r="BG28" s="1032"/>
      <c r="BH28" s="1032"/>
      <c r="BI28" s="1033"/>
      <c r="BJ28" s="218"/>
      <c r="BK28" s="218"/>
      <c r="BL28" s="218"/>
      <c r="BM28" s="218"/>
      <c r="BN28" s="218"/>
      <c r="BO28" s="227"/>
      <c r="BP28" s="227"/>
      <c r="BQ28" s="224">
        <v>22</v>
      </c>
      <c r="BR28" s="225"/>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16"/>
    </row>
    <row r="29" spans="1:131" ht="26.25" customHeight="1">
      <c r="A29" s="228">
        <v>2</v>
      </c>
      <c r="B29" s="1017" t="s">
        <v>415</v>
      </c>
      <c r="C29" s="1018"/>
      <c r="D29" s="1018"/>
      <c r="E29" s="1018"/>
      <c r="F29" s="1018"/>
      <c r="G29" s="1018"/>
      <c r="H29" s="1018"/>
      <c r="I29" s="1018"/>
      <c r="J29" s="1018"/>
      <c r="K29" s="1018"/>
      <c r="L29" s="1018"/>
      <c r="M29" s="1018"/>
      <c r="N29" s="1018"/>
      <c r="O29" s="1018"/>
      <c r="P29" s="1019"/>
      <c r="Q29" s="1025">
        <v>76</v>
      </c>
      <c r="R29" s="1026"/>
      <c r="S29" s="1026"/>
      <c r="T29" s="1026"/>
      <c r="U29" s="1026"/>
      <c r="V29" s="1026">
        <v>66</v>
      </c>
      <c r="W29" s="1026"/>
      <c r="X29" s="1026"/>
      <c r="Y29" s="1026"/>
      <c r="Z29" s="1026"/>
      <c r="AA29" s="1026">
        <v>10</v>
      </c>
      <c r="AB29" s="1026"/>
      <c r="AC29" s="1026"/>
      <c r="AD29" s="1026"/>
      <c r="AE29" s="1027"/>
      <c r="AF29" s="1022">
        <v>10</v>
      </c>
      <c r="AG29" s="1023"/>
      <c r="AH29" s="1023"/>
      <c r="AI29" s="1023"/>
      <c r="AJ29" s="1024"/>
      <c r="AK29" s="965">
        <v>13</v>
      </c>
      <c r="AL29" s="956"/>
      <c r="AM29" s="956"/>
      <c r="AN29" s="956"/>
      <c r="AO29" s="956"/>
      <c r="AP29" s="956" t="s">
        <v>587</v>
      </c>
      <c r="AQ29" s="956"/>
      <c r="AR29" s="956"/>
      <c r="AS29" s="956"/>
      <c r="AT29" s="956"/>
      <c r="AU29" s="956" t="s">
        <v>587</v>
      </c>
      <c r="AV29" s="956"/>
      <c r="AW29" s="956"/>
      <c r="AX29" s="956"/>
      <c r="AY29" s="956"/>
      <c r="AZ29" s="1028"/>
      <c r="BA29" s="1028"/>
      <c r="BB29" s="1028"/>
      <c r="BC29" s="1028"/>
      <c r="BD29" s="1028"/>
      <c r="BE29" s="957"/>
      <c r="BF29" s="957"/>
      <c r="BG29" s="957"/>
      <c r="BH29" s="957"/>
      <c r="BI29" s="958"/>
      <c r="BJ29" s="218"/>
      <c r="BK29" s="218"/>
      <c r="BL29" s="218"/>
      <c r="BM29" s="218"/>
      <c r="BN29" s="218"/>
      <c r="BO29" s="227"/>
      <c r="BP29" s="227"/>
      <c r="BQ29" s="224">
        <v>23</v>
      </c>
      <c r="BR29" s="225"/>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16"/>
    </row>
    <row r="30" spans="1:131" ht="26.25" customHeight="1">
      <c r="A30" s="228">
        <v>3</v>
      </c>
      <c r="B30" s="1017" t="s">
        <v>416</v>
      </c>
      <c r="C30" s="1018"/>
      <c r="D30" s="1018"/>
      <c r="E30" s="1018"/>
      <c r="F30" s="1018"/>
      <c r="G30" s="1018"/>
      <c r="H30" s="1018"/>
      <c r="I30" s="1018"/>
      <c r="J30" s="1018"/>
      <c r="K30" s="1018"/>
      <c r="L30" s="1018"/>
      <c r="M30" s="1018"/>
      <c r="N30" s="1018"/>
      <c r="O30" s="1018"/>
      <c r="P30" s="1019"/>
      <c r="Q30" s="1025">
        <v>5399</v>
      </c>
      <c r="R30" s="1026"/>
      <c r="S30" s="1026"/>
      <c r="T30" s="1026"/>
      <c r="U30" s="1026"/>
      <c r="V30" s="1026">
        <v>5181</v>
      </c>
      <c r="W30" s="1026"/>
      <c r="X30" s="1026"/>
      <c r="Y30" s="1026"/>
      <c r="Z30" s="1026"/>
      <c r="AA30" s="1026">
        <v>218</v>
      </c>
      <c r="AB30" s="1026"/>
      <c r="AC30" s="1026"/>
      <c r="AD30" s="1026"/>
      <c r="AE30" s="1027"/>
      <c r="AF30" s="1022">
        <v>218</v>
      </c>
      <c r="AG30" s="1023"/>
      <c r="AH30" s="1023"/>
      <c r="AI30" s="1023"/>
      <c r="AJ30" s="1024"/>
      <c r="AK30" s="965">
        <v>797</v>
      </c>
      <c r="AL30" s="956"/>
      <c r="AM30" s="956"/>
      <c r="AN30" s="956"/>
      <c r="AO30" s="956"/>
      <c r="AP30" s="956" t="s">
        <v>587</v>
      </c>
      <c r="AQ30" s="956"/>
      <c r="AR30" s="956"/>
      <c r="AS30" s="956"/>
      <c r="AT30" s="956"/>
      <c r="AU30" s="956" t="s">
        <v>587</v>
      </c>
      <c r="AV30" s="956"/>
      <c r="AW30" s="956"/>
      <c r="AX30" s="956"/>
      <c r="AY30" s="956"/>
      <c r="AZ30" s="1028"/>
      <c r="BA30" s="1028"/>
      <c r="BB30" s="1028"/>
      <c r="BC30" s="1028"/>
      <c r="BD30" s="1028"/>
      <c r="BE30" s="957"/>
      <c r="BF30" s="957"/>
      <c r="BG30" s="957"/>
      <c r="BH30" s="957"/>
      <c r="BI30" s="958"/>
      <c r="BJ30" s="218"/>
      <c r="BK30" s="218"/>
      <c r="BL30" s="218"/>
      <c r="BM30" s="218"/>
      <c r="BN30" s="218"/>
      <c r="BO30" s="227"/>
      <c r="BP30" s="227"/>
      <c r="BQ30" s="224">
        <v>24</v>
      </c>
      <c r="BR30" s="225"/>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16"/>
    </row>
    <row r="31" spans="1:131" ht="26.25" customHeight="1">
      <c r="A31" s="228">
        <v>4</v>
      </c>
      <c r="B31" s="1017" t="s">
        <v>417</v>
      </c>
      <c r="C31" s="1018"/>
      <c r="D31" s="1018"/>
      <c r="E31" s="1018"/>
      <c r="F31" s="1018"/>
      <c r="G31" s="1018"/>
      <c r="H31" s="1018"/>
      <c r="I31" s="1018"/>
      <c r="J31" s="1018"/>
      <c r="K31" s="1018"/>
      <c r="L31" s="1018"/>
      <c r="M31" s="1018"/>
      <c r="N31" s="1018"/>
      <c r="O31" s="1018"/>
      <c r="P31" s="1019"/>
      <c r="Q31" s="1025">
        <v>719</v>
      </c>
      <c r="R31" s="1026"/>
      <c r="S31" s="1026"/>
      <c r="T31" s="1026"/>
      <c r="U31" s="1026"/>
      <c r="V31" s="1026">
        <v>708</v>
      </c>
      <c r="W31" s="1026"/>
      <c r="X31" s="1026"/>
      <c r="Y31" s="1026"/>
      <c r="Z31" s="1026"/>
      <c r="AA31" s="1026">
        <v>11</v>
      </c>
      <c r="AB31" s="1026"/>
      <c r="AC31" s="1026"/>
      <c r="AD31" s="1026"/>
      <c r="AE31" s="1027"/>
      <c r="AF31" s="1022">
        <v>11</v>
      </c>
      <c r="AG31" s="1023"/>
      <c r="AH31" s="1023"/>
      <c r="AI31" s="1023"/>
      <c r="AJ31" s="1024"/>
      <c r="AK31" s="965">
        <v>183</v>
      </c>
      <c r="AL31" s="956"/>
      <c r="AM31" s="956"/>
      <c r="AN31" s="956"/>
      <c r="AO31" s="956"/>
      <c r="AP31" s="956" t="s">
        <v>587</v>
      </c>
      <c r="AQ31" s="956"/>
      <c r="AR31" s="956"/>
      <c r="AS31" s="956"/>
      <c r="AT31" s="956"/>
      <c r="AU31" s="956" t="s">
        <v>587</v>
      </c>
      <c r="AV31" s="956"/>
      <c r="AW31" s="956"/>
      <c r="AX31" s="956"/>
      <c r="AY31" s="956"/>
      <c r="AZ31" s="1028"/>
      <c r="BA31" s="1028"/>
      <c r="BB31" s="1028"/>
      <c r="BC31" s="1028"/>
      <c r="BD31" s="1028"/>
      <c r="BE31" s="957"/>
      <c r="BF31" s="957"/>
      <c r="BG31" s="957"/>
      <c r="BH31" s="957"/>
      <c r="BI31" s="958"/>
      <c r="BJ31" s="218"/>
      <c r="BK31" s="218"/>
      <c r="BL31" s="218"/>
      <c r="BM31" s="218"/>
      <c r="BN31" s="218"/>
      <c r="BO31" s="227"/>
      <c r="BP31" s="227"/>
      <c r="BQ31" s="224">
        <v>25</v>
      </c>
      <c r="BR31" s="225"/>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16"/>
    </row>
    <row r="32" spans="1:131" ht="26.25" customHeight="1">
      <c r="A32" s="228">
        <v>5</v>
      </c>
      <c r="B32" s="1017" t="s">
        <v>418</v>
      </c>
      <c r="C32" s="1018"/>
      <c r="D32" s="1018"/>
      <c r="E32" s="1018"/>
      <c r="F32" s="1018"/>
      <c r="G32" s="1018"/>
      <c r="H32" s="1018"/>
      <c r="I32" s="1018"/>
      <c r="J32" s="1018"/>
      <c r="K32" s="1018"/>
      <c r="L32" s="1018"/>
      <c r="M32" s="1018"/>
      <c r="N32" s="1018"/>
      <c r="O32" s="1018"/>
      <c r="P32" s="1019"/>
      <c r="Q32" s="1025">
        <v>1518</v>
      </c>
      <c r="R32" s="1026"/>
      <c r="S32" s="1026"/>
      <c r="T32" s="1026"/>
      <c r="U32" s="1026"/>
      <c r="V32" s="1026">
        <v>1246</v>
      </c>
      <c r="W32" s="1026"/>
      <c r="X32" s="1026"/>
      <c r="Y32" s="1026"/>
      <c r="Z32" s="1026"/>
      <c r="AA32" s="1026">
        <v>272</v>
      </c>
      <c r="AB32" s="1026"/>
      <c r="AC32" s="1026"/>
      <c r="AD32" s="1026"/>
      <c r="AE32" s="1027"/>
      <c r="AF32" s="1022">
        <v>3570</v>
      </c>
      <c r="AG32" s="1023"/>
      <c r="AH32" s="1023"/>
      <c r="AI32" s="1023"/>
      <c r="AJ32" s="1024"/>
      <c r="AK32" s="965">
        <v>89</v>
      </c>
      <c r="AL32" s="956"/>
      <c r="AM32" s="956"/>
      <c r="AN32" s="956"/>
      <c r="AO32" s="956"/>
      <c r="AP32" s="956">
        <v>575</v>
      </c>
      <c r="AQ32" s="956"/>
      <c r="AR32" s="956"/>
      <c r="AS32" s="956"/>
      <c r="AT32" s="956"/>
      <c r="AU32" s="956">
        <v>76</v>
      </c>
      <c r="AV32" s="956"/>
      <c r="AW32" s="956"/>
      <c r="AX32" s="956"/>
      <c r="AY32" s="956"/>
      <c r="AZ32" s="1028" t="s">
        <v>587</v>
      </c>
      <c r="BA32" s="1028"/>
      <c r="BB32" s="1028"/>
      <c r="BC32" s="1028"/>
      <c r="BD32" s="1028"/>
      <c r="BE32" s="957" t="s">
        <v>419</v>
      </c>
      <c r="BF32" s="957"/>
      <c r="BG32" s="957"/>
      <c r="BH32" s="957"/>
      <c r="BI32" s="958"/>
      <c r="BJ32" s="218"/>
      <c r="BK32" s="218"/>
      <c r="BL32" s="218"/>
      <c r="BM32" s="218"/>
      <c r="BN32" s="218"/>
      <c r="BO32" s="227"/>
      <c r="BP32" s="227"/>
      <c r="BQ32" s="224">
        <v>26</v>
      </c>
      <c r="BR32" s="225"/>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16"/>
    </row>
    <row r="33" spans="1:131" ht="26.25" customHeight="1">
      <c r="A33" s="228">
        <v>6</v>
      </c>
      <c r="B33" s="1017" t="s">
        <v>420</v>
      </c>
      <c r="C33" s="1018"/>
      <c r="D33" s="1018"/>
      <c r="E33" s="1018"/>
      <c r="F33" s="1018"/>
      <c r="G33" s="1018"/>
      <c r="H33" s="1018"/>
      <c r="I33" s="1018"/>
      <c r="J33" s="1018"/>
      <c r="K33" s="1018"/>
      <c r="L33" s="1018"/>
      <c r="M33" s="1018"/>
      <c r="N33" s="1018"/>
      <c r="O33" s="1018"/>
      <c r="P33" s="1019"/>
      <c r="Q33" s="1025">
        <v>536</v>
      </c>
      <c r="R33" s="1026"/>
      <c r="S33" s="1026"/>
      <c r="T33" s="1026"/>
      <c r="U33" s="1026"/>
      <c r="V33" s="1026">
        <v>518</v>
      </c>
      <c r="W33" s="1026"/>
      <c r="X33" s="1026"/>
      <c r="Y33" s="1026"/>
      <c r="Z33" s="1026"/>
      <c r="AA33" s="1026">
        <v>18</v>
      </c>
      <c r="AB33" s="1026"/>
      <c r="AC33" s="1026"/>
      <c r="AD33" s="1026"/>
      <c r="AE33" s="1027"/>
      <c r="AF33" s="1022">
        <v>151</v>
      </c>
      <c r="AG33" s="1023"/>
      <c r="AH33" s="1023"/>
      <c r="AI33" s="1023"/>
      <c r="AJ33" s="1024"/>
      <c r="AK33" s="965">
        <v>219</v>
      </c>
      <c r="AL33" s="956"/>
      <c r="AM33" s="956"/>
      <c r="AN33" s="956"/>
      <c r="AO33" s="956"/>
      <c r="AP33" s="956">
        <v>2702</v>
      </c>
      <c r="AQ33" s="956"/>
      <c r="AR33" s="956"/>
      <c r="AS33" s="956"/>
      <c r="AT33" s="956"/>
      <c r="AU33" s="956">
        <v>2311</v>
      </c>
      <c r="AV33" s="956"/>
      <c r="AW33" s="956"/>
      <c r="AX33" s="956"/>
      <c r="AY33" s="956"/>
      <c r="AZ33" s="1028" t="s">
        <v>587</v>
      </c>
      <c r="BA33" s="1028"/>
      <c r="BB33" s="1028"/>
      <c r="BC33" s="1028"/>
      <c r="BD33" s="1028"/>
      <c r="BE33" s="957" t="s">
        <v>421</v>
      </c>
      <c r="BF33" s="957"/>
      <c r="BG33" s="957"/>
      <c r="BH33" s="957"/>
      <c r="BI33" s="958"/>
      <c r="BJ33" s="218"/>
      <c r="BK33" s="218"/>
      <c r="BL33" s="218"/>
      <c r="BM33" s="218"/>
      <c r="BN33" s="218"/>
      <c r="BO33" s="227"/>
      <c r="BP33" s="227"/>
      <c r="BQ33" s="224">
        <v>27</v>
      </c>
      <c r="BR33" s="225"/>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16"/>
    </row>
    <row r="34" spans="1:131" ht="26.25" customHeight="1">
      <c r="A34" s="228">
        <v>7</v>
      </c>
      <c r="B34" s="1017" t="s">
        <v>422</v>
      </c>
      <c r="C34" s="1018"/>
      <c r="D34" s="1018"/>
      <c r="E34" s="1018"/>
      <c r="F34" s="1018"/>
      <c r="G34" s="1018"/>
      <c r="H34" s="1018"/>
      <c r="I34" s="1018"/>
      <c r="J34" s="1018"/>
      <c r="K34" s="1018"/>
      <c r="L34" s="1018"/>
      <c r="M34" s="1018"/>
      <c r="N34" s="1018"/>
      <c r="O34" s="1018"/>
      <c r="P34" s="1019"/>
      <c r="Q34" s="1025">
        <v>65</v>
      </c>
      <c r="R34" s="1026"/>
      <c r="S34" s="1026"/>
      <c r="T34" s="1026"/>
      <c r="U34" s="1026"/>
      <c r="V34" s="1026">
        <v>60</v>
      </c>
      <c r="W34" s="1026"/>
      <c r="X34" s="1026"/>
      <c r="Y34" s="1026"/>
      <c r="Z34" s="1026"/>
      <c r="AA34" s="1026">
        <v>5</v>
      </c>
      <c r="AB34" s="1026"/>
      <c r="AC34" s="1026"/>
      <c r="AD34" s="1026"/>
      <c r="AE34" s="1027"/>
      <c r="AF34" s="1022">
        <v>25</v>
      </c>
      <c r="AG34" s="1023"/>
      <c r="AH34" s="1023"/>
      <c r="AI34" s="1023"/>
      <c r="AJ34" s="1024"/>
      <c r="AK34" s="965">
        <v>21</v>
      </c>
      <c r="AL34" s="956"/>
      <c r="AM34" s="956"/>
      <c r="AN34" s="956"/>
      <c r="AO34" s="956"/>
      <c r="AP34" s="956">
        <v>181</v>
      </c>
      <c r="AQ34" s="956"/>
      <c r="AR34" s="956"/>
      <c r="AS34" s="956"/>
      <c r="AT34" s="956"/>
      <c r="AU34" s="956">
        <v>121</v>
      </c>
      <c r="AV34" s="956"/>
      <c r="AW34" s="956"/>
      <c r="AX34" s="956"/>
      <c r="AY34" s="956"/>
      <c r="AZ34" s="1028" t="s">
        <v>587</v>
      </c>
      <c r="BA34" s="1028"/>
      <c r="BB34" s="1028"/>
      <c r="BC34" s="1028"/>
      <c r="BD34" s="1028"/>
      <c r="BE34" s="957" t="s">
        <v>421</v>
      </c>
      <c r="BF34" s="957"/>
      <c r="BG34" s="957"/>
      <c r="BH34" s="957"/>
      <c r="BI34" s="958"/>
      <c r="BJ34" s="218"/>
      <c r="BK34" s="218"/>
      <c r="BL34" s="218"/>
      <c r="BM34" s="218"/>
      <c r="BN34" s="218"/>
      <c r="BO34" s="227"/>
      <c r="BP34" s="227"/>
      <c r="BQ34" s="224">
        <v>28</v>
      </c>
      <c r="BR34" s="225"/>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16"/>
    </row>
    <row r="35" spans="1:131" ht="26.25" customHeight="1">
      <c r="A35" s="228">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5"/>
      <c r="AL35" s="956"/>
      <c r="AM35" s="956"/>
      <c r="AN35" s="956"/>
      <c r="AO35" s="956"/>
      <c r="AP35" s="956"/>
      <c r="AQ35" s="956"/>
      <c r="AR35" s="956"/>
      <c r="AS35" s="956"/>
      <c r="AT35" s="956"/>
      <c r="AU35" s="956"/>
      <c r="AV35" s="956"/>
      <c r="AW35" s="956"/>
      <c r="AX35" s="956"/>
      <c r="AY35" s="956"/>
      <c r="AZ35" s="1028"/>
      <c r="BA35" s="1028"/>
      <c r="BB35" s="1028"/>
      <c r="BC35" s="1028"/>
      <c r="BD35" s="1028"/>
      <c r="BE35" s="957"/>
      <c r="BF35" s="957"/>
      <c r="BG35" s="957"/>
      <c r="BH35" s="957"/>
      <c r="BI35" s="958"/>
      <c r="BJ35" s="218"/>
      <c r="BK35" s="218"/>
      <c r="BL35" s="218"/>
      <c r="BM35" s="218"/>
      <c r="BN35" s="218"/>
      <c r="BO35" s="227"/>
      <c r="BP35" s="227"/>
      <c r="BQ35" s="224">
        <v>29</v>
      </c>
      <c r="BR35" s="225"/>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16"/>
    </row>
    <row r="36" spans="1:131" ht="26.25" customHeight="1">
      <c r="A36" s="228">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5"/>
      <c r="AL36" s="956"/>
      <c r="AM36" s="956"/>
      <c r="AN36" s="956"/>
      <c r="AO36" s="956"/>
      <c r="AP36" s="956"/>
      <c r="AQ36" s="956"/>
      <c r="AR36" s="956"/>
      <c r="AS36" s="956"/>
      <c r="AT36" s="956"/>
      <c r="AU36" s="956"/>
      <c r="AV36" s="956"/>
      <c r="AW36" s="956"/>
      <c r="AX36" s="956"/>
      <c r="AY36" s="956"/>
      <c r="AZ36" s="1028"/>
      <c r="BA36" s="1028"/>
      <c r="BB36" s="1028"/>
      <c r="BC36" s="1028"/>
      <c r="BD36" s="1028"/>
      <c r="BE36" s="957"/>
      <c r="BF36" s="957"/>
      <c r="BG36" s="957"/>
      <c r="BH36" s="957"/>
      <c r="BI36" s="958"/>
      <c r="BJ36" s="218"/>
      <c r="BK36" s="218"/>
      <c r="BL36" s="218"/>
      <c r="BM36" s="218"/>
      <c r="BN36" s="218"/>
      <c r="BO36" s="227"/>
      <c r="BP36" s="227"/>
      <c r="BQ36" s="224">
        <v>30</v>
      </c>
      <c r="BR36" s="225"/>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16"/>
    </row>
    <row r="37" spans="1:131" ht="26.25" customHeight="1">
      <c r="A37" s="228">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5"/>
      <c r="AL37" s="956"/>
      <c r="AM37" s="956"/>
      <c r="AN37" s="956"/>
      <c r="AO37" s="956"/>
      <c r="AP37" s="956"/>
      <c r="AQ37" s="956"/>
      <c r="AR37" s="956"/>
      <c r="AS37" s="956"/>
      <c r="AT37" s="956"/>
      <c r="AU37" s="956"/>
      <c r="AV37" s="956"/>
      <c r="AW37" s="956"/>
      <c r="AX37" s="956"/>
      <c r="AY37" s="956"/>
      <c r="AZ37" s="1028"/>
      <c r="BA37" s="1028"/>
      <c r="BB37" s="1028"/>
      <c r="BC37" s="1028"/>
      <c r="BD37" s="1028"/>
      <c r="BE37" s="957"/>
      <c r="BF37" s="957"/>
      <c r="BG37" s="957"/>
      <c r="BH37" s="957"/>
      <c r="BI37" s="958"/>
      <c r="BJ37" s="218"/>
      <c r="BK37" s="218"/>
      <c r="BL37" s="218"/>
      <c r="BM37" s="218"/>
      <c r="BN37" s="218"/>
      <c r="BO37" s="227"/>
      <c r="BP37" s="227"/>
      <c r="BQ37" s="224">
        <v>31</v>
      </c>
      <c r="BR37" s="225"/>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16"/>
    </row>
    <row r="38" spans="1:131" ht="26.25" customHeight="1">
      <c r="A38" s="228">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5"/>
      <c r="AL38" s="956"/>
      <c r="AM38" s="956"/>
      <c r="AN38" s="956"/>
      <c r="AO38" s="956"/>
      <c r="AP38" s="956"/>
      <c r="AQ38" s="956"/>
      <c r="AR38" s="956"/>
      <c r="AS38" s="956"/>
      <c r="AT38" s="956"/>
      <c r="AU38" s="956"/>
      <c r="AV38" s="956"/>
      <c r="AW38" s="956"/>
      <c r="AX38" s="956"/>
      <c r="AY38" s="956"/>
      <c r="AZ38" s="1028"/>
      <c r="BA38" s="1028"/>
      <c r="BB38" s="1028"/>
      <c r="BC38" s="1028"/>
      <c r="BD38" s="1028"/>
      <c r="BE38" s="957"/>
      <c r="BF38" s="957"/>
      <c r="BG38" s="957"/>
      <c r="BH38" s="957"/>
      <c r="BI38" s="958"/>
      <c r="BJ38" s="218"/>
      <c r="BK38" s="218"/>
      <c r="BL38" s="218"/>
      <c r="BM38" s="218"/>
      <c r="BN38" s="218"/>
      <c r="BO38" s="227"/>
      <c r="BP38" s="227"/>
      <c r="BQ38" s="224">
        <v>32</v>
      </c>
      <c r="BR38" s="225"/>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16"/>
    </row>
    <row r="39" spans="1:131" ht="26.25" customHeight="1">
      <c r="A39" s="228">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5"/>
      <c r="AL39" s="956"/>
      <c r="AM39" s="956"/>
      <c r="AN39" s="956"/>
      <c r="AO39" s="956"/>
      <c r="AP39" s="956"/>
      <c r="AQ39" s="956"/>
      <c r="AR39" s="956"/>
      <c r="AS39" s="956"/>
      <c r="AT39" s="956"/>
      <c r="AU39" s="956"/>
      <c r="AV39" s="956"/>
      <c r="AW39" s="956"/>
      <c r="AX39" s="956"/>
      <c r="AY39" s="956"/>
      <c r="AZ39" s="1028"/>
      <c r="BA39" s="1028"/>
      <c r="BB39" s="1028"/>
      <c r="BC39" s="1028"/>
      <c r="BD39" s="1028"/>
      <c r="BE39" s="957"/>
      <c r="BF39" s="957"/>
      <c r="BG39" s="957"/>
      <c r="BH39" s="957"/>
      <c r="BI39" s="958"/>
      <c r="BJ39" s="218"/>
      <c r="BK39" s="218"/>
      <c r="BL39" s="218"/>
      <c r="BM39" s="218"/>
      <c r="BN39" s="218"/>
      <c r="BO39" s="227"/>
      <c r="BP39" s="227"/>
      <c r="BQ39" s="224">
        <v>33</v>
      </c>
      <c r="BR39" s="225"/>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16"/>
    </row>
    <row r="40" spans="1:131" ht="26.25" customHeight="1">
      <c r="A40" s="224">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5"/>
      <c r="AL40" s="956"/>
      <c r="AM40" s="956"/>
      <c r="AN40" s="956"/>
      <c r="AO40" s="956"/>
      <c r="AP40" s="956"/>
      <c r="AQ40" s="956"/>
      <c r="AR40" s="956"/>
      <c r="AS40" s="956"/>
      <c r="AT40" s="956"/>
      <c r="AU40" s="956"/>
      <c r="AV40" s="956"/>
      <c r="AW40" s="956"/>
      <c r="AX40" s="956"/>
      <c r="AY40" s="956"/>
      <c r="AZ40" s="1028"/>
      <c r="BA40" s="1028"/>
      <c r="BB40" s="1028"/>
      <c r="BC40" s="1028"/>
      <c r="BD40" s="1028"/>
      <c r="BE40" s="957"/>
      <c r="BF40" s="957"/>
      <c r="BG40" s="957"/>
      <c r="BH40" s="957"/>
      <c r="BI40" s="958"/>
      <c r="BJ40" s="218"/>
      <c r="BK40" s="218"/>
      <c r="BL40" s="218"/>
      <c r="BM40" s="218"/>
      <c r="BN40" s="218"/>
      <c r="BO40" s="227"/>
      <c r="BP40" s="227"/>
      <c r="BQ40" s="224">
        <v>34</v>
      </c>
      <c r="BR40" s="225"/>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16"/>
    </row>
    <row r="41" spans="1:131" ht="26.25" customHeight="1">
      <c r="A41" s="224">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5"/>
      <c r="AL41" s="956"/>
      <c r="AM41" s="956"/>
      <c r="AN41" s="956"/>
      <c r="AO41" s="956"/>
      <c r="AP41" s="956"/>
      <c r="AQ41" s="956"/>
      <c r="AR41" s="956"/>
      <c r="AS41" s="956"/>
      <c r="AT41" s="956"/>
      <c r="AU41" s="956"/>
      <c r="AV41" s="956"/>
      <c r="AW41" s="956"/>
      <c r="AX41" s="956"/>
      <c r="AY41" s="956"/>
      <c r="AZ41" s="1028"/>
      <c r="BA41" s="1028"/>
      <c r="BB41" s="1028"/>
      <c r="BC41" s="1028"/>
      <c r="BD41" s="1028"/>
      <c r="BE41" s="957"/>
      <c r="BF41" s="957"/>
      <c r="BG41" s="957"/>
      <c r="BH41" s="957"/>
      <c r="BI41" s="958"/>
      <c r="BJ41" s="218"/>
      <c r="BK41" s="218"/>
      <c r="BL41" s="218"/>
      <c r="BM41" s="218"/>
      <c r="BN41" s="218"/>
      <c r="BO41" s="227"/>
      <c r="BP41" s="227"/>
      <c r="BQ41" s="224">
        <v>35</v>
      </c>
      <c r="BR41" s="225"/>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16"/>
    </row>
    <row r="42" spans="1:131" ht="26.25" customHeight="1">
      <c r="A42" s="224">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5"/>
      <c r="AL42" s="956"/>
      <c r="AM42" s="956"/>
      <c r="AN42" s="956"/>
      <c r="AO42" s="956"/>
      <c r="AP42" s="956"/>
      <c r="AQ42" s="956"/>
      <c r="AR42" s="956"/>
      <c r="AS42" s="956"/>
      <c r="AT42" s="956"/>
      <c r="AU42" s="956"/>
      <c r="AV42" s="956"/>
      <c r="AW42" s="956"/>
      <c r="AX42" s="956"/>
      <c r="AY42" s="956"/>
      <c r="AZ42" s="1028"/>
      <c r="BA42" s="1028"/>
      <c r="BB42" s="1028"/>
      <c r="BC42" s="1028"/>
      <c r="BD42" s="1028"/>
      <c r="BE42" s="957"/>
      <c r="BF42" s="957"/>
      <c r="BG42" s="957"/>
      <c r="BH42" s="957"/>
      <c r="BI42" s="958"/>
      <c r="BJ42" s="218"/>
      <c r="BK42" s="218"/>
      <c r="BL42" s="218"/>
      <c r="BM42" s="218"/>
      <c r="BN42" s="218"/>
      <c r="BO42" s="227"/>
      <c r="BP42" s="227"/>
      <c r="BQ42" s="224">
        <v>36</v>
      </c>
      <c r="BR42" s="225"/>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16"/>
    </row>
    <row r="43" spans="1:131" ht="26.25" customHeight="1">
      <c r="A43" s="224">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5"/>
      <c r="AL43" s="956"/>
      <c r="AM43" s="956"/>
      <c r="AN43" s="956"/>
      <c r="AO43" s="956"/>
      <c r="AP43" s="956"/>
      <c r="AQ43" s="956"/>
      <c r="AR43" s="956"/>
      <c r="AS43" s="956"/>
      <c r="AT43" s="956"/>
      <c r="AU43" s="956"/>
      <c r="AV43" s="956"/>
      <c r="AW43" s="956"/>
      <c r="AX43" s="956"/>
      <c r="AY43" s="956"/>
      <c r="AZ43" s="1028"/>
      <c r="BA43" s="1028"/>
      <c r="BB43" s="1028"/>
      <c r="BC43" s="1028"/>
      <c r="BD43" s="1028"/>
      <c r="BE43" s="957"/>
      <c r="BF43" s="957"/>
      <c r="BG43" s="957"/>
      <c r="BH43" s="957"/>
      <c r="BI43" s="958"/>
      <c r="BJ43" s="218"/>
      <c r="BK43" s="218"/>
      <c r="BL43" s="218"/>
      <c r="BM43" s="218"/>
      <c r="BN43" s="218"/>
      <c r="BO43" s="227"/>
      <c r="BP43" s="227"/>
      <c r="BQ43" s="224">
        <v>37</v>
      </c>
      <c r="BR43" s="225"/>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16"/>
    </row>
    <row r="44" spans="1:131" ht="26.25" customHeight="1">
      <c r="A44" s="224">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5"/>
      <c r="AL44" s="956"/>
      <c r="AM44" s="956"/>
      <c r="AN44" s="956"/>
      <c r="AO44" s="956"/>
      <c r="AP44" s="956"/>
      <c r="AQ44" s="956"/>
      <c r="AR44" s="956"/>
      <c r="AS44" s="956"/>
      <c r="AT44" s="956"/>
      <c r="AU44" s="956"/>
      <c r="AV44" s="956"/>
      <c r="AW44" s="956"/>
      <c r="AX44" s="956"/>
      <c r="AY44" s="956"/>
      <c r="AZ44" s="1028"/>
      <c r="BA44" s="1028"/>
      <c r="BB44" s="1028"/>
      <c r="BC44" s="1028"/>
      <c r="BD44" s="1028"/>
      <c r="BE44" s="957"/>
      <c r="BF44" s="957"/>
      <c r="BG44" s="957"/>
      <c r="BH44" s="957"/>
      <c r="BI44" s="958"/>
      <c r="BJ44" s="218"/>
      <c r="BK44" s="218"/>
      <c r="BL44" s="218"/>
      <c r="BM44" s="218"/>
      <c r="BN44" s="218"/>
      <c r="BO44" s="227"/>
      <c r="BP44" s="227"/>
      <c r="BQ44" s="224">
        <v>38</v>
      </c>
      <c r="BR44" s="225"/>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16"/>
    </row>
    <row r="45" spans="1:131" ht="26.25" customHeight="1">
      <c r="A45" s="224">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5"/>
      <c r="AL45" s="956"/>
      <c r="AM45" s="956"/>
      <c r="AN45" s="956"/>
      <c r="AO45" s="956"/>
      <c r="AP45" s="956"/>
      <c r="AQ45" s="956"/>
      <c r="AR45" s="956"/>
      <c r="AS45" s="956"/>
      <c r="AT45" s="956"/>
      <c r="AU45" s="956"/>
      <c r="AV45" s="956"/>
      <c r="AW45" s="956"/>
      <c r="AX45" s="956"/>
      <c r="AY45" s="956"/>
      <c r="AZ45" s="1028"/>
      <c r="BA45" s="1028"/>
      <c r="BB45" s="1028"/>
      <c r="BC45" s="1028"/>
      <c r="BD45" s="1028"/>
      <c r="BE45" s="957"/>
      <c r="BF45" s="957"/>
      <c r="BG45" s="957"/>
      <c r="BH45" s="957"/>
      <c r="BI45" s="958"/>
      <c r="BJ45" s="218"/>
      <c r="BK45" s="218"/>
      <c r="BL45" s="218"/>
      <c r="BM45" s="218"/>
      <c r="BN45" s="218"/>
      <c r="BO45" s="227"/>
      <c r="BP45" s="227"/>
      <c r="BQ45" s="224">
        <v>39</v>
      </c>
      <c r="BR45" s="225"/>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16"/>
    </row>
    <row r="46" spans="1:131" ht="26.25" customHeight="1">
      <c r="A46" s="224">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5"/>
      <c r="AL46" s="956"/>
      <c r="AM46" s="956"/>
      <c r="AN46" s="956"/>
      <c r="AO46" s="956"/>
      <c r="AP46" s="956"/>
      <c r="AQ46" s="956"/>
      <c r="AR46" s="956"/>
      <c r="AS46" s="956"/>
      <c r="AT46" s="956"/>
      <c r="AU46" s="956"/>
      <c r="AV46" s="956"/>
      <c r="AW46" s="956"/>
      <c r="AX46" s="956"/>
      <c r="AY46" s="956"/>
      <c r="AZ46" s="1028"/>
      <c r="BA46" s="1028"/>
      <c r="BB46" s="1028"/>
      <c r="BC46" s="1028"/>
      <c r="BD46" s="1028"/>
      <c r="BE46" s="957"/>
      <c r="BF46" s="957"/>
      <c r="BG46" s="957"/>
      <c r="BH46" s="957"/>
      <c r="BI46" s="958"/>
      <c r="BJ46" s="218"/>
      <c r="BK46" s="218"/>
      <c r="BL46" s="218"/>
      <c r="BM46" s="218"/>
      <c r="BN46" s="218"/>
      <c r="BO46" s="227"/>
      <c r="BP46" s="227"/>
      <c r="BQ46" s="224">
        <v>40</v>
      </c>
      <c r="BR46" s="225"/>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16"/>
    </row>
    <row r="47" spans="1:131" ht="26.25" customHeight="1">
      <c r="A47" s="224">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5"/>
      <c r="AL47" s="956"/>
      <c r="AM47" s="956"/>
      <c r="AN47" s="956"/>
      <c r="AO47" s="956"/>
      <c r="AP47" s="956"/>
      <c r="AQ47" s="956"/>
      <c r="AR47" s="956"/>
      <c r="AS47" s="956"/>
      <c r="AT47" s="956"/>
      <c r="AU47" s="956"/>
      <c r="AV47" s="956"/>
      <c r="AW47" s="956"/>
      <c r="AX47" s="956"/>
      <c r="AY47" s="956"/>
      <c r="AZ47" s="1028"/>
      <c r="BA47" s="1028"/>
      <c r="BB47" s="1028"/>
      <c r="BC47" s="1028"/>
      <c r="BD47" s="1028"/>
      <c r="BE47" s="957"/>
      <c r="BF47" s="957"/>
      <c r="BG47" s="957"/>
      <c r="BH47" s="957"/>
      <c r="BI47" s="958"/>
      <c r="BJ47" s="218"/>
      <c r="BK47" s="218"/>
      <c r="BL47" s="218"/>
      <c r="BM47" s="218"/>
      <c r="BN47" s="218"/>
      <c r="BO47" s="227"/>
      <c r="BP47" s="227"/>
      <c r="BQ47" s="224">
        <v>41</v>
      </c>
      <c r="BR47" s="225"/>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16"/>
    </row>
    <row r="48" spans="1:131" ht="26.25" customHeight="1">
      <c r="A48" s="224">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5"/>
      <c r="AL48" s="956"/>
      <c r="AM48" s="956"/>
      <c r="AN48" s="956"/>
      <c r="AO48" s="956"/>
      <c r="AP48" s="956"/>
      <c r="AQ48" s="956"/>
      <c r="AR48" s="956"/>
      <c r="AS48" s="956"/>
      <c r="AT48" s="956"/>
      <c r="AU48" s="956"/>
      <c r="AV48" s="956"/>
      <c r="AW48" s="956"/>
      <c r="AX48" s="956"/>
      <c r="AY48" s="956"/>
      <c r="AZ48" s="1028"/>
      <c r="BA48" s="1028"/>
      <c r="BB48" s="1028"/>
      <c r="BC48" s="1028"/>
      <c r="BD48" s="1028"/>
      <c r="BE48" s="957"/>
      <c r="BF48" s="957"/>
      <c r="BG48" s="957"/>
      <c r="BH48" s="957"/>
      <c r="BI48" s="958"/>
      <c r="BJ48" s="218"/>
      <c r="BK48" s="218"/>
      <c r="BL48" s="218"/>
      <c r="BM48" s="218"/>
      <c r="BN48" s="218"/>
      <c r="BO48" s="227"/>
      <c r="BP48" s="227"/>
      <c r="BQ48" s="224">
        <v>42</v>
      </c>
      <c r="BR48" s="225"/>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16"/>
    </row>
    <row r="49" spans="1:131" ht="26.25" customHeight="1">
      <c r="A49" s="224">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5"/>
      <c r="AL49" s="956"/>
      <c r="AM49" s="956"/>
      <c r="AN49" s="956"/>
      <c r="AO49" s="956"/>
      <c r="AP49" s="956"/>
      <c r="AQ49" s="956"/>
      <c r="AR49" s="956"/>
      <c r="AS49" s="956"/>
      <c r="AT49" s="956"/>
      <c r="AU49" s="956"/>
      <c r="AV49" s="956"/>
      <c r="AW49" s="956"/>
      <c r="AX49" s="956"/>
      <c r="AY49" s="956"/>
      <c r="AZ49" s="1028"/>
      <c r="BA49" s="1028"/>
      <c r="BB49" s="1028"/>
      <c r="BC49" s="1028"/>
      <c r="BD49" s="1028"/>
      <c r="BE49" s="957"/>
      <c r="BF49" s="957"/>
      <c r="BG49" s="957"/>
      <c r="BH49" s="957"/>
      <c r="BI49" s="958"/>
      <c r="BJ49" s="218"/>
      <c r="BK49" s="218"/>
      <c r="BL49" s="218"/>
      <c r="BM49" s="218"/>
      <c r="BN49" s="218"/>
      <c r="BO49" s="227"/>
      <c r="BP49" s="227"/>
      <c r="BQ49" s="224">
        <v>43</v>
      </c>
      <c r="BR49" s="225"/>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16"/>
    </row>
    <row r="50" spans="1:131" ht="26.25" customHeight="1">
      <c r="A50" s="224">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7"/>
      <c r="BF50" s="957"/>
      <c r="BG50" s="957"/>
      <c r="BH50" s="957"/>
      <c r="BI50" s="958"/>
      <c r="BJ50" s="218"/>
      <c r="BK50" s="218"/>
      <c r="BL50" s="218"/>
      <c r="BM50" s="218"/>
      <c r="BN50" s="218"/>
      <c r="BO50" s="227"/>
      <c r="BP50" s="227"/>
      <c r="BQ50" s="224">
        <v>44</v>
      </c>
      <c r="BR50" s="225"/>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16"/>
    </row>
    <row r="51" spans="1:131" ht="26.25" customHeight="1">
      <c r="A51" s="224">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7"/>
      <c r="BF51" s="957"/>
      <c r="BG51" s="957"/>
      <c r="BH51" s="957"/>
      <c r="BI51" s="958"/>
      <c r="BJ51" s="218"/>
      <c r="BK51" s="218"/>
      <c r="BL51" s="218"/>
      <c r="BM51" s="218"/>
      <c r="BN51" s="218"/>
      <c r="BO51" s="227"/>
      <c r="BP51" s="227"/>
      <c r="BQ51" s="224">
        <v>45</v>
      </c>
      <c r="BR51" s="225"/>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16"/>
    </row>
    <row r="52" spans="1:131" ht="26.25" customHeight="1">
      <c r="A52" s="224">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7"/>
      <c r="BF52" s="957"/>
      <c r="BG52" s="957"/>
      <c r="BH52" s="957"/>
      <c r="BI52" s="958"/>
      <c r="BJ52" s="218"/>
      <c r="BK52" s="218"/>
      <c r="BL52" s="218"/>
      <c r="BM52" s="218"/>
      <c r="BN52" s="218"/>
      <c r="BO52" s="227"/>
      <c r="BP52" s="227"/>
      <c r="BQ52" s="224">
        <v>46</v>
      </c>
      <c r="BR52" s="225"/>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16"/>
    </row>
    <row r="53" spans="1:131" ht="26.25" customHeight="1">
      <c r="A53" s="224">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7"/>
      <c r="BF53" s="957"/>
      <c r="BG53" s="957"/>
      <c r="BH53" s="957"/>
      <c r="BI53" s="958"/>
      <c r="BJ53" s="218"/>
      <c r="BK53" s="218"/>
      <c r="BL53" s="218"/>
      <c r="BM53" s="218"/>
      <c r="BN53" s="218"/>
      <c r="BO53" s="227"/>
      <c r="BP53" s="227"/>
      <c r="BQ53" s="224">
        <v>47</v>
      </c>
      <c r="BR53" s="225"/>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16"/>
    </row>
    <row r="54" spans="1:131" ht="26.25" customHeight="1">
      <c r="A54" s="224">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7"/>
      <c r="BF54" s="957"/>
      <c r="BG54" s="957"/>
      <c r="BH54" s="957"/>
      <c r="BI54" s="958"/>
      <c r="BJ54" s="218"/>
      <c r="BK54" s="218"/>
      <c r="BL54" s="218"/>
      <c r="BM54" s="218"/>
      <c r="BN54" s="218"/>
      <c r="BO54" s="227"/>
      <c r="BP54" s="227"/>
      <c r="BQ54" s="224">
        <v>48</v>
      </c>
      <c r="BR54" s="225"/>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16"/>
    </row>
    <row r="55" spans="1:131" ht="26.25" customHeight="1">
      <c r="A55" s="224">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7"/>
      <c r="BF55" s="957"/>
      <c r="BG55" s="957"/>
      <c r="BH55" s="957"/>
      <c r="BI55" s="958"/>
      <c r="BJ55" s="218"/>
      <c r="BK55" s="218"/>
      <c r="BL55" s="218"/>
      <c r="BM55" s="218"/>
      <c r="BN55" s="218"/>
      <c r="BO55" s="227"/>
      <c r="BP55" s="227"/>
      <c r="BQ55" s="224">
        <v>49</v>
      </c>
      <c r="BR55" s="225"/>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16"/>
    </row>
    <row r="56" spans="1:131" ht="26.25" customHeight="1">
      <c r="A56" s="224">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7"/>
      <c r="BF56" s="957"/>
      <c r="BG56" s="957"/>
      <c r="BH56" s="957"/>
      <c r="BI56" s="958"/>
      <c r="BJ56" s="218"/>
      <c r="BK56" s="218"/>
      <c r="BL56" s="218"/>
      <c r="BM56" s="218"/>
      <c r="BN56" s="218"/>
      <c r="BO56" s="227"/>
      <c r="BP56" s="227"/>
      <c r="BQ56" s="224">
        <v>50</v>
      </c>
      <c r="BR56" s="225"/>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16"/>
    </row>
    <row r="57" spans="1:131" ht="26.25" customHeight="1">
      <c r="A57" s="224">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7"/>
      <c r="BF57" s="957"/>
      <c r="BG57" s="957"/>
      <c r="BH57" s="957"/>
      <c r="BI57" s="958"/>
      <c r="BJ57" s="218"/>
      <c r="BK57" s="218"/>
      <c r="BL57" s="218"/>
      <c r="BM57" s="218"/>
      <c r="BN57" s="218"/>
      <c r="BO57" s="227"/>
      <c r="BP57" s="227"/>
      <c r="BQ57" s="224">
        <v>51</v>
      </c>
      <c r="BR57" s="225"/>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16"/>
    </row>
    <row r="58" spans="1:131" ht="26.25" customHeight="1">
      <c r="A58" s="224">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7"/>
      <c r="BF58" s="957"/>
      <c r="BG58" s="957"/>
      <c r="BH58" s="957"/>
      <c r="BI58" s="958"/>
      <c r="BJ58" s="218"/>
      <c r="BK58" s="218"/>
      <c r="BL58" s="218"/>
      <c r="BM58" s="218"/>
      <c r="BN58" s="218"/>
      <c r="BO58" s="227"/>
      <c r="BP58" s="227"/>
      <c r="BQ58" s="224">
        <v>52</v>
      </c>
      <c r="BR58" s="225"/>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16"/>
    </row>
    <row r="59" spans="1:131" ht="26.25" customHeight="1">
      <c r="A59" s="224">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7"/>
      <c r="BF59" s="957"/>
      <c r="BG59" s="957"/>
      <c r="BH59" s="957"/>
      <c r="BI59" s="958"/>
      <c r="BJ59" s="218"/>
      <c r="BK59" s="218"/>
      <c r="BL59" s="218"/>
      <c r="BM59" s="218"/>
      <c r="BN59" s="218"/>
      <c r="BO59" s="227"/>
      <c r="BP59" s="227"/>
      <c r="BQ59" s="224">
        <v>53</v>
      </c>
      <c r="BR59" s="225"/>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16"/>
    </row>
    <row r="60" spans="1:131" ht="26.25" customHeight="1">
      <c r="A60" s="224">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7"/>
      <c r="BF60" s="957"/>
      <c r="BG60" s="957"/>
      <c r="BH60" s="957"/>
      <c r="BI60" s="958"/>
      <c r="BJ60" s="218"/>
      <c r="BK60" s="218"/>
      <c r="BL60" s="218"/>
      <c r="BM60" s="218"/>
      <c r="BN60" s="218"/>
      <c r="BO60" s="227"/>
      <c r="BP60" s="227"/>
      <c r="BQ60" s="224">
        <v>54</v>
      </c>
      <c r="BR60" s="225"/>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16"/>
    </row>
    <row r="61" spans="1:131" ht="26.25" customHeight="1" thickBot="1">
      <c r="A61" s="224">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7"/>
      <c r="BF61" s="957"/>
      <c r="BG61" s="957"/>
      <c r="BH61" s="957"/>
      <c r="BI61" s="958"/>
      <c r="BJ61" s="218"/>
      <c r="BK61" s="218"/>
      <c r="BL61" s="218"/>
      <c r="BM61" s="218"/>
      <c r="BN61" s="218"/>
      <c r="BO61" s="227"/>
      <c r="BP61" s="227"/>
      <c r="BQ61" s="224">
        <v>55</v>
      </c>
      <c r="BR61" s="225"/>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16"/>
    </row>
    <row r="62" spans="1:131" ht="26.25" customHeight="1">
      <c r="A62" s="224">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7"/>
      <c r="BF62" s="957"/>
      <c r="BG62" s="957"/>
      <c r="BH62" s="957"/>
      <c r="BI62" s="958"/>
      <c r="BJ62" s="1014" t="s">
        <v>423</v>
      </c>
      <c r="BK62" s="1015"/>
      <c r="BL62" s="1015"/>
      <c r="BM62" s="1015"/>
      <c r="BN62" s="1016"/>
      <c r="BO62" s="227"/>
      <c r="BP62" s="227"/>
      <c r="BQ62" s="224">
        <v>56</v>
      </c>
      <c r="BR62" s="225"/>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16"/>
    </row>
    <row r="63" spans="1:131" ht="26.25" customHeight="1" thickBot="1">
      <c r="A63" s="226" t="s">
        <v>402</v>
      </c>
      <c r="B63" s="921" t="s">
        <v>424</v>
      </c>
      <c r="C63" s="922"/>
      <c r="D63" s="922"/>
      <c r="E63" s="922"/>
      <c r="F63" s="922"/>
      <c r="G63" s="922"/>
      <c r="H63" s="922"/>
      <c r="I63" s="922"/>
      <c r="J63" s="922"/>
      <c r="K63" s="922"/>
      <c r="L63" s="922"/>
      <c r="M63" s="922"/>
      <c r="N63" s="922"/>
      <c r="O63" s="922"/>
      <c r="P63" s="932"/>
      <c r="Q63" s="947"/>
      <c r="R63" s="948"/>
      <c r="S63" s="948"/>
      <c r="T63" s="948"/>
      <c r="U63" s="948"/>
      <c r="V63" s="948"/>
      <c r="W63" s="948"/>
      <c r="X63" s="948"/>
      <c r="Y63" s="948"/>
      <c r="Z63" s="948"/>
      <c r="AA63" s="948"/>
      <c r="AB63" s="948"/>
      <c r="AC63" s="948"/>
      <c r="AD63" s="948"/>
      <c r="AE63" s="1007"/>
      <c r="AF63" s="1008">
        <v>4294</v>
      </c>
      <c r="AG63" s="944"/>
      <c r="AH63" s="944"/>
      <c r="AI63" s="944"/>
      <c r="AJ63" s="1009"/>
      <c r="AK63" s="1010"/>
      <c r="AL63" s="948"/>
      <c r="AM63" s="948"/>
      <c r="AN63" s="948"/>
      <c r="AO63" s="948"/>
      <c r="AP63" s="944">
        <v>3458</v>
      </c>
      <c r="AQ63" s="944"/>
      <c r="AR63" s="944"/>
      <c r="AS63" s="944"/>
      <c r="AT63" s="944"/>
      <c r="AU63" s="944">
        <v>2508</v>
      </c>
      <c r="AV63" s="944"/>
      <c r="AW63" s="944"/>
      <c r="AX63" s="944"/>
      <c r="AY63" s="944"/>
      <c r="AZ63" s="1004"/>
      <c r="BA63" s="1004"/>
      <c r="BB63" s="1004"/>
      <c r="BC63" s="1004"/>
      <c r="BD63" s="1004"/>
      <c r="BE63" s="945"/>
      <c r="BF63" s="945"/>
      <c r="BG63" s="945"/>
      <c r="BH63" s="945"/>
      <c r="BI63" s="946"/>
      <c r="BJ63" s="1005" t="s">
        <v>189</v>
      </c>
      <c r="BK63" s="937"/>
      <c r="BL63" s="937"/>
      <c r="BM63" s="937"/>
      <c r="BN63" s="1006"/>
      <c r="BO63" s="227"/>
      <c r="BP63" s="227"/>
      <c r="BQ63" s="224">
        <v>57</v>
      </c>
      <c r="BR63" s="225"/>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16"/>
    </row>
    <row r="64" spans="1:131" ht="26.2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16"/>
    </row>
    <row r="65" spans="1:131" ht="26.25" customHeight="1" thickBot="1">
      <c r="A65" s="218" t="s">
        <v>425</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16"/>
    </row>
    <row r="66" spans="1:131" ht="26.25" customHeight="1">
      <c r="A66" s="982" t="s">
        <v>426</v>
      </c>
      <c r="B66" s="983"/>
      <c r="C66" s="983"/>
      <c r="D66" s="983"/>
      <c r="E66" s="983"/>
      <c r="F66" s="983"/>
      <c r="G66" s="983"/>
      <c r="H66" s="983"/>
      <c r="I66" s="983"/>
      <c r="J66" s="983"/>
      <c r="K66" s="983"/>
      <c r="L66" s="983"/>
      <c r="M66" s="983"/>
      <c r="N66" s="983"/>
      <c r="O66" s="983"/>
      <c r="P66" s="984"/>
      <c r="Q66" s="988" t="s">
        <v>406</v>
      </c>
      <c r="R66" s="989"/>
      <c r="S66" s="989"/>
      <c r="T66" s="989"/>
      <c r="U66" s="990"/>
      <c r="V66" s="988" t="s">
        <v>427</v>
      </c>
      <c r="W66" s="989"/>
      <c r="X66" s="989"/>
      <c r="Y66" s="989"/>
      <c r="Z66" s="990"/>
      <c r="AA66" s="988" t="s">
        <v>428</v>
      </c>
      <c r="AB66" s="989"/>
      <c r="AC66" s="989"/>
      <c r="AD66" s="989"/>
      <c r="AE66" s="990"/>
      <c r="AF66" s="994" t="s">
        <v>429</v>
      </c>
      <c r="AG66" s="995"/>
      <c r="AH66" s="995"/>
      <c r="AI66" s="995"/>
      <c r="AJ66" s="996"/>
      <c r="AK66" s="988" t="s">
        <v>410</v>
      </c>
      <c r="AL66" s="983"/>
      <c r="AM66" s="983"/>
      <c r="AN66" s="983"/>
      <c r="AO66" s="984"/>
      <c r="AP66" s="988" t="s">
        <v>411</v>
      </c>
      <c r="AQ66" s="989"/>
      <c r="AR66" s="989"/>
      <c r="AS66" s="989"/>
      <c r="AT66" s="990"/>
      <c r="AU66" s="988" t="s">
        <v>430</v>
      </c>
      <c r="AV66" s="989"/>
      <c r="AW66" s="989"/>
      <c r="AX66" s="989"/>
      <c r="AY66" s="990"/>
      <c r="AZ66" s="988" t="s">
        <v>388</v>
      </c>
      <c r="BA66" s="989"/>
      <c r="BB66" s="989"/>
      <c r="BC66" s="989"/>
      <c r="BD66" s="1002"/>
      <c r="BE66" s="227"/>
      <c r="BF66" s="227"/>
      <c r="BG66" s="227"/>
      <c r="BH66" s="227"/>
      <c r="BI66" s="227"/>
      <c r="BJ66" s="227"/>
      <c r="BK66" s="227"/>
      <c r="BL66" s="227"/>
      <c r="BM66" s="227"/>
      <c r="BN66" s="227"/>
      <c r="BO66" s="227"/>
      <c r="BP66" s="227"/>
      <c r="BQ66" s="224">
        <v>60</v>
      </c>
      <c r="BR66" s="229"/>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16"/>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27"/>
      <c r="BF67" s="227"/>
      <c r="BG67" s="227"/>
      <c r="BH67" s="227"/>
      <c r="BI67" s="227"/>
      <c r="BJ67" s="227"/>
      <c r="BK67" s="227"/>
      <c r="BL67" s="227"/>
      <c r="BM67" s="227"/>
      <c r="BN67" s="227"/>
      <c r="BO67" s="227"/>
      <c r="BP67" s="227"/>
      <c r="BQ67" s="224">
        <v>61</v>
      </c>
      <c r="BR67" s="229"/>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16"/>
    </row>
    <row r="68" spans="1:131" ht="26.25" customHeight="1" thickTop="1">
      <c r="A68" s="222">
        <v>1</v>
      </c>
      <c r="B68" s="972" t="s">
        <v>588</v>
      </c>
      <c r="C68" s="973"/>
      <c r="D68" s="973"/>
      <c r="E68" s="973"/>
      <c r="F68" s="973"/>
      <c r="G68" s="973"/>
      <c r="H68" s="973"/>
      <c r="I68" s="973"/>
      <c r="J68" s="973"/>
      <c r="K68" s="973"/>
      <c r="L68" s="973"/>
      <c r="M68" s="973"/>
      <c r="N68" s="973"/>
      <c r="O68" s="973"/>
      <c r="P68" s="974"/>
      <c r="Q68" s="975">
        <v>574</v>
      </c>
      <c r="R68" s="969"/>
      <c r="S68" s="969"/>
      <c r="T68" s="969"/>
      <c r="U68" s="969"/>
      <c r="V68" s="969">
        <v>528</v>
      </c>
      <c r="W68" s="969"/>
      <c r="X68" s="969"/>
      <c r="Y68" s="969"/>
      <c r="Z68" s="969"/>
      <c r="AA68" s="969">
        <v>47</v>
      </c>
      <c r="AB68" s="969"/>
      <c r="AC68" s="969"/>
      <c r="AD68" s="969"/>
      <c r="AE68" s="969"/>
      <c r="AF68" s="969">
        <v>47</v>
      </c>
      <c r="AG68" s="969"/>
      <c r="AH68" s="969"/>
      <c r="AI68" s="969"/>
      <c r="AJ68" s="969"/>
      <c r="AK68" s="969" t="s">
        <v>608</v>
      </c>
      <c r="AL68" s="969"/>
      <c r="AM68" s="969"/>
      <c r="AN68" s="969"/>
      <c r="AO68" s="969"/>
      <c r="AP68" s="969">
        <v>732</v>
      </c>
      <c r="AQ68" s="969"/>
      <c r="AR68" s="969"/>
      <c r="AS68" s="969"/>
      <c r="AT68" s="969"/>
      <c r="AU68" s="969">
        <v>351</v>
      </c>
      <c r="AV68" s="969"/>
      <c r="AW68" s="969"/>
      <c r="AX68" s="969"/>
      <c r="AY68" s="969"/>
      <c r="AZ68" s="970"/>
      <c r="BA68" s="970"/>
      <c r="BB68" s="970"/>
      <c r="BC68" s="970"/>
      <c r="BD68" s="971"/>
      <c r="BE68" s="227"/>
      <c r="BF68" s="227"/>
      <c r="BG68" s="227"/>
      <c r="BH68" s="227"/>
      <c r="BI68" s="227"/>
      <c r="BJ68" s="227"/>
      <c r="BK68" s="227"/>
      <c r="BL68" s="227"/>
      <c r="BM68" s="227"/>
      <c r="BN68" s="227"/>
      <c r="BO68" s="227"/>
      <c r="BP68" s="227"/>
      <c r="BQ68" s="224">
        <v>62</v>
      </c>
      <c r="BR68" s="229"/>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16"/>
    </row>
    <row r="69" spans="1:131" ht="26.25" customHeight="1">
      <c r="A69" s="224">
        <v>2</v>
      </c>
      <c r="B69" s="959" t="s">
        <v>589</v>
      </c>
      <c r="C69" s="960"/>
      <c r="D69" s="960"/>
      <c r="E69" s="960"/>
      <c r="F69" s="960"/>
      <c r="G69" s="960"/>
      <c r="H69" s="960"/>
      <c r="I69" s="960"/>
      <c r="J69" s="960"/>
      <c r="K69" s="960"/>
      <c r="L69" s="960"/>
      <c r="M69" s="960"/>
      <c r="N69" s="960"/>
      <c r="O69" s="960"/>
      <c r="P69" s="961"/>
      <c r="Q69" s="967">
        <v>1515</v>
      </c>
      <c r="R69" s="968"/>
      <c r="S69" s="968"/>
      <c r="T69" s="968"/>
      <c r="U69" s="968"/>
      <c r="V69" s="968">
        <v>1435</v>
      </c>
      <c r="W69" s="968"/>
      <c r="X69" s="968"/>
      <c r="Y69" s="968"/>
      <c r="Z69" s="968"/>
      <c r="AA69" s="968">
        <v>80</v>
      </c>
      <c r="AB69" s="968"/>
      <c r="AC69" s="968"/>
      <c r="AD69" s="968"/>
      <c r="AE69" s="968"/>
      <c r="AF69" s="956">
        <v>4641</v>
      </c>
      <c r="AG69" s="956"/>
      <c r="AH69" s="956"/>
      <c r="AI69" s="956"/>
      <c r="AJ69" s="956"/>
      <c r="AK69" s="956" t="s">
        <v>608</v>
      </c>
      <c r="AL69" s="956"/>
      <c r="AM69" s="956"/>
      <c r="AN69" s="956"/>
      <c r="AO69" s="956"/>
      <c r="AP69" s="968">
        <v>2101</v>
      </c>
      <c r="AQ69" s="968"/>
      <c r="AR69" s="968"/>
      <c r="AS69" s="968"/>
      <c r="AT69" s="968"/>
      <c r="AU69" s="956" t="s">
        <v>608</v>
      </c>
      <c r="AV69" s="956"/>
      <c r="AW69" s="956"/>
      <c r="AX69" s="956"/>
      <c r="AY69" s="956"/>
      <c r="AZ69" s="957"/>
      <c r="BA69" s="957"/>
      <c r="BB69" s="957"/>
      <c r="BC69" s="957"/>
      <c r="BD69" s="958"/>
      <c r="BE69" s="227"/>
      <c r="BF69" s="227"/>
      <c r="BG69" s="227"/>
      <c r="BH69" s="227"/>
      <c r="BI69" s="227"/>
      <c r="BJ69" s="227"/>
      <c r="BK69" s="227"/>
      <c r="BL69" s="227"/>
      <c r="BM69" s="227"/>
      <c r="BN69" s="227"/>
      <c r="BO69" s="227"/>
      <c r="BP69" s="227"/>
      <c r="BQ69" s="224">
        <v>63</v>
      </c>
      <c r="BR69" s="229"/>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16"/>
    </row>
    <row r="70" spans="1:131" ht="26.25" customHeight="1">
      <c r="A70" s="224">
        <v>3</v>
      </c>
      <c r="B70" s="959" t="s">
        <v>590</v>
      </c>
      <c r="C70" s="960"/>
      <c r="D70" s="960"/>
      <c r="E70" s="960"/>
      <c r="F70" s="960"/>
      <c r="G70" s="960"/>
      <c r="H70" s="960"/>
      <c r="I70" s="960"/>
      <c r="J70" s="960"/>
      <c r="K70" s="960"/>
      <c r="L70" s="960"/>
      <c r="M70" s="960"/>
      <c r="N70" s="960"/>
      <c r="O70" s="960"/>
      <c r="P70" s="961"/>
      <c r="Q70" s="962">
        <v>59</v>
      </c>
      <c r="R70" s="956"/>
      <c r="S70" s="956"/>
      <c r="T70" s="956"/>
      <c r="U70" s="956"/>
      <c r="V70" s="956">
        <v>57</v>
      </c>
      <c r="W70" s="956"/>
      <c r="X70" s="956"/>
      <c r="Y70" s="956"/>
      <c r="Z70" s="956"/>
      <c r="AA70" s="956">
        <v>2</v>
      </c>
      <c r="AB70" s="956"/>
      <c r="AC70" s="956"/>
      <c r="AD70" s="956"/>
      <c r="AE70" s="956"/>
      <c r="AF70" s="956">
        <v>2</v>
      </c>
      <c r="AG70" s="956"/>
      <c r="AH70" s="956"/>
      <c r="AI70" s="956"/>
      <c r="AJ70" s="956"/>
      <c r="AK70" s="956" t="s">
        <v>608</v>
      </c>
      <c r="AL70" s="956"/>
      <c r="AM70" s="956"/>
      <c r="AN70" s="956"/>
      <c r="AO70" s="956"/>
      <c r="AP70" s="956" t="s">
        <v>608</v>
      </c>
      <c r="AQ70" s="956"/>
      <c r="AR70" s="956"/>
      <c r="AS70" s="956"/>
      <c r="AT70" s="956"/>
      <c r="AU70" s="956" t="s">
        <v>608</v>
      </c>
      <c r="AV70" s="956"/>
      <c r="AW70" s="956"/>
      <c r="AX70" s="956"/>
      <c r="AY70" s="956"/>
      <c r="AZ70" s="957"/>
      <c r="BA70" s="957"/>
      <c r="BB70" s="957"/>
      <c r="BC70" s="957"/>
      <c r="BD70" s="958"/>
      <c r="BE70" s="227"/>
      <c r="BF70" s="227"/>
      <c r="BG70" s="227"/>
      <c r="BH70" s="227"/>
      <c r="BI70" s="227"/>
      <c r="BJ70" s="227"/>
      <c r="BK70" s="227"/>
      <c r="BL70" s="227"/>
      <c r="BM70" s="227"/>
      <c r="BN70" s="227"/>
      <c r="BO70" s="227"/>
      <c r="BP70" s="227"/>
      <c r="BQ70" s="224">
        <v>64</v>
      </c>
      <c r="BR70" s="229"/>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16"/>
    </row>
    <row r="71" spans="1:131" ht="26.25" customHeight="1">
      <c r="A71" s="224">
        <v>4</v>
      </c>
      <c r="B71" s="959" t="s">
        <v>591</v>
      </c>
      <c r="C71" s="960"/>
      <c r="D71" s="960"/>
      <c r="E71" s="960"/>
      <c r="F71" s="960"/>
      <c r="G71" s="960"/>
      <c r="H71" s="960"/>
      <c r="I71" s="960"/>
      <c r="J71" s="960"/>
      <c r="K71" s="960"/>
      <c r="L71" s="960"/>
      <c r="M71" s="960"/>
      <c r="N71" s="960"/>
      <c r="O71" s="960"/>
      <c r="P71" s="961"/>
      <c r="Q71" s="962">
        <v>5</v>
      </c>
      <c r="R71" s="956"/>
      <c r="S71" s="956"/>
      <c r="T71" s="956"/>
      <c r="U71" s="956"/>
      <c r="V71" s="956">
        <v>3</v>
      </c>
      <c r="W71" s="956"/>
      <c r="X71" s="956"/>
      <c r="Y71" s="956"/>
      <c r="Z71" s="956"/>
      <c r="AA71" s="956">
        <v>2</v>
      </c>
      <c r="AB71" s="956"/>
      <c r="AC71" s="956"/>
      <c r="AD71" s="956"/>
      <c r="AE71" s="956"/>
      <c r="AF71" s="956">
        <v>2</v>
      </c>
      <c r="AG71" s="956"/>
      <c r="AH71" s="956"/>
      <c r="AI71" s="956"/>
      <c r="AJ71" s="956"/>
      <c r="AK71" s="956">
        <v>3</v>
      </c>
      <c r="AL71" s="956"/>
      <c r="AM71" s="956"/>
      <c r="AN71" s="956"/>
      <c r="AO71" s="956"/>
      <c r="AP71" s="956" t="s">
        <v>608</v>
      </c>
      <c r="AQ71" s="956"/>
      <c r="AR71" s="956"/>
      <c r="AS71" s="956"/>
      <c r="AT71" s="956"/>
      <c r="AU71" s="956" t="s">
        <v>608</v>
      </c>
      <c r="AV71" s="956"/>
      <c r="AW71" s="956"/>
      <c r="AX71" s="956"/>
      <c r="AY71" s="956"/>
      <c r="AZ71" s="957"/>
      <c r="BA71" s="957"/>
      <c r="BB71" s="957"/>
      <c r="BC71" s="957"/>
      <c r="BD71" s="958"/>
      <c r="BE71" s="227"/>
      <c r="BF71" s="227"/>
      <c r="BG71" s="227"/>
      <c r="BH71" s="227"/>
      <c r="BI71" s="227"/>
      <c r="BJ71" s="227"/>
      <c r="BK71" s="227"/>
      <c r="BL71" s="227"/>
      <c r="BM71" s="227"/>
      <c r="BN71" s="227"/>
      <c r="BO71" s="227"/>
      <c r="BP71" s="227"/>
      <c r="BQ71" s="224">
        <v>65</v>
      </c>
      <c r="BR71" s="229"/>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16"/>
    </row>
    <row r="72" spans="1:131" ht="26.25" customHeight="1">
      <c r="A72" s="224">
        <v>5</v>
      </c>
      <c r="B72" s="959" t="s">
        <v>592</v>
      </c>
      <c r="C72" s="960"/>
      <c r="D72" s="960"/>
      <c r="E72" s="960"/>
      <c r="F72" s="960"/>
      <c r="G72" s="960"/>
      <c r="H72" s="960"/>
      <c r="I72" s="960"/>
      <c r="J72" s="960"/>
      <c r="K72" s="960"/>
      <c r="L72" s="960"/>
      <c r="M72" s="960"/>
      <c r="N72" s="960"/>
      <c r="O72" s="960"/>
      <c r="P72" s="961"/>
      <c r="Q72" s="962">
        <v>2261</v>
      </c>
      <c r="R72" s="956"/>
      <c r="S72" s="956"/>
      <c r="T72" s="956"/>
      <c r="U72" s="956"/>
      <c r="V72" s="956">
        <v>2117</v>
      </c>
      <c r="W72" s="956"/>
      <c r="X72" s="956"/>
      <c r="Y72" s="956"/>
      <c r="Z72" s="956"/>
      <c r="AA72" s="956">
        <v>144</v>
      </c>
      <c r="AB72" s="956"/>
      <c r="AC72" s="956"/>
      <c r="AD72" s="956"/>
      <c r="AE72" s="956"/>
      <c r="AF72" s="956">
        <v>144</v>
      </c>
      <c r="AG72" s="956"/>
      <c r="AH72" s="956"/>
      <c r="AI72" s="956"/>
      <c r="AJ72" s="956"/>
      <c r="AK72" s="956" t="s">
        <v>608</v>
      </c>
      <c r="AL72" s="956"/>
      <c r="AM72" s="956"/>
      <c r="AN72" s="956"/>
      <c r="AO72" s="956"/>
      <c r="AP72" s="956" t="s">
        <v>608</v>
      </c>
      <c r="AQ72" s="956"/>
      <c r="AR72" s="956"/>
      <c r="AS72" s="956"/>
      <c r="AT72" s="956"/>
      <c r="AU72" s="956" t="s">
        <v>608</v>
      </c>
      <c r="AV72" s="956"/>
      <c r="AW72" s="956"/>
      <c r="AX72" s="956"/>
      <c r="AY72" s="956"/>
      <c r="AZ72" s="957"/>
      <c r="BA72" s="957"/>
      <c r="BB72" s="957"/>
      <c r="BC72" s="957"/>
      <c r="BD72" s="958"/>
      <c r="BE72" s="227"/>
      <c r="BF72" s="227"/>
      <c r="BG72" s="227"/>
      <c r="BH72" s="227"/>
      <c r="BI72" s="227"/>
      <c r="BJ72" s="227"/>
      <c r="BK72" s="227"/>
      <c r="BL72" s="227"/>
      <c r="BM72" s="227"/>
      <c r="BN72" s="227"/>
      <c r="BO72" s="227"/>
      <c r="BP72" s="227"/>
      <c r="BQ72" s="224">
        <v>66</v>
      </c>
      <c r="BR72" s="229"/>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16"/>
    </row>
    <row r="73" spans="1:131" ht="26.25" customHeight="1">
      <c r="A73" s="224">
        <v>6</v>
      </c>
      <c r="B73" s="959" t="s">
        <v>593</v>
      </c>
      <c r="C73" s="960"/>
      <c r="D73" s="960"/>
      <c r="E73" s="960"/>
      <c r="F73" s="960"/>
      <c r="G73" s="960"/>
      <c r="H73" s="960"/>
      <c r="I73" s="960"/>
      <c r="J73" s="960"/>
      <c r="K73" s="960"/>
      <c r="L73" s="960"/>
      <c r="M73" s="960"/>
      <c r="N73" s="960"/>
      <c r="O73" s="960"/>
      <c r="P73" s="961"/>
      <c r="Q73" s="962">
        <v>21139</v>
      </c>
      <c r="R73" s="956"/>
      <c r="S73" s="956"/>
      <c r="T73" s="956"/>
      <c r="U73" s="956"/>
      <c r="V73" s="956">
        <v>20676</v>
      </c>
      <c r="W73" s="956"/>
      <c r="X73" s="956"/>
      <c r="Y73" s="956"/>
      <c r="Z73" s="956"/>
      <c r="AA73" s="956">
        <v>463</v>
      </c>
      <c r="AB73" s="956"/>
      <c r="AC73" s="956"/>
      <c r="AD73" s="956"/>
      <c r="AE73" s="956"/>
      <c r="AF73" s="956">
        <v>463</v>
      </c>
      <c r="AG73" s="956"/>
      <c r="AH73" s="956"/>
      <c r="AI73" s="956"/>
      <c r="AJ73" s="956"/>
      <c r="AK73" s="956">
        <v>132</v>
      </c>
      <c r="AL73" s="956"/>
      <c r="AM73" s="956"/>
      <c r="AN73" s="956"/>
      <c r="AO73" s="956"/>
      <c r="AP73" s="956" t="s">
        <v>608</v>
      </c>
      <c r="AQ73" s="956"/>
      <c r="AR73" s="956"/>
      <c r="AS73" s="956"/>
      <c r="AT73" s="956"/>
      <c r="AU73" s="956" t="s">
        <v>608</v>
      </c>
      <c r="AV73" s="956"/>
      <c r="AW73" s="956"/>
      <c r="AX73" s="956"/>
      <c r="AY73" s="956"/>
      <c r="AZ73" s="957"/>
      <c r="BA73" s="957"/>
      <c r="BB73" s="957"/>
      <c r="BC73" s="957"/>
      <c r="BD73" s="958"/>
      <c r="BE73" s="227"/>
      <c r="BF73" s="227"/>
      <c r="BG73" s="227"/>
      <c r="BH73" s="227"/>
      <c r="BI73" s="227"/>
      <c r="BJ73" s="227"/>
      <c r="BK73" s="227"/>
      <c r="BL73" s="227"/>
      <c r="BM73" s="227"/>
      <c r="BN73" s="227"/>
      <c r="BO73" s="227"/>
      <c r="BP73" s="227"/>
      <c r="BQ73" s="224">
        <v>67</v>
      </c>
      <c r="BR73" s="229"/>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16"/>
    </row>
    <row r="74" spans="1:131" ht="26.25" customHeight="1">
      <c r="A74" s="224">
        <v>7</v>
      </c>
      <c r="B74" s="959" t="s">
        <v>594</v>
      </c>
      <c r="C74" s="960"/>
      <c r="D74" s="960"/>
      <c r="E74" s="960"/>
      <c r="F74" s="960"/>
      <c r="G74" s="960"/>
      <c r="H74" s="960"/>
      <c r="I74" s="960"/>
      <c r="J74" s="960"/>
      <c r="K74" s="960"/>
      <c r="L74" s="960"/>
      <c r="M74" s="960"/>
      <c r="N74" s="960"/>
      <c r="O74" s="960"/>
      <c r="P74" s="961"/>
      <c r="Q74" s="962">
        <v>194</v>
      </c>
      <c r="R74" s="956"/>
      <c r="S74" s="956"/>
      <c r="T74" s="956"/>
      <c r="U74" s="956"/>
      <c r="V74" s="956">
        <v>153</v>
      </c>
      <c r="W74" s="956"/>
      <c r="X74" s="956"/>
      <c r="Y74" s="956"/>
      <c r="Z74" s="956"/>
      <c r="AA74" s="956">
        <v>40</v>
      </c>
      <c r="AB74" s="956"/>
      <c r="AC74" s="956"/>
      <c r="AD74" s="956"/>
      <c r="AE74" s="956"/>
      <c r="AF74" s="956">
        <v>40</v>
      </c>
      <c r="AG74" s="956"/>
      <c r="AH74" s="956"/>
      <c r="AI74" s="956"/>
      <c r="AJ74" s="956"/>
      <c r="AK74" s="956" t="s">
        <v>608</v>
      </c>
      <c r="AL74" s="956"/>
      <c r="AM74" s="956"/>
      <c r="AN74" s="956"/>
      <c r="AO74" s="956"/>
      <c r="AP74" s="956" t="s">
        <v>608</v>
      </c>
      <c r="AQ74" s="956"/>
      <c r="AR74" s="956"/>
      <c r="AS74" s="956"/>
      <c r="AT74" s="956"/>
      <c r="AU74" s="956" t="s">
        <v>608</v>
      </c>
      <c r="AV74" s="956"/>
      <c r="AW74" s="956"/>
      <c r="AX74" s="956"/>
      <c r="AY74" s="956"/>
      <c r="AZ74" s="957"/>
      <c r="BA74" s="957"/>
      <c r="BB74" s="957"/>
      <c r="BC74" s="957"/>
      <c r="BD74" s="958"/>
      <c r="BE74" s="227"/>
      <c r="BF74" s="227"/>
      <c r="BG74" s="227"/>
      <c r="BH74" s="227"/>
      <c r="BI74" s="227"/>
      <c r="BJ74" s="227"/>
      <c r="BK74" s="227"/>
      <c r="BL74" s="227"/>
      <c r="BM74" s="227"/>
      <c r="BN74" s="227"/>
      <c r="BO74" s="227"/>
      <c r="BP74" s="227"/>
      <c r="BQ74" s="224">
        <v>68</v>
      </c>
      <c r="BR74" s="229"/>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16"/>
    </row>
    <row r="75" spans="1:131" ht="26.25" customHeight="1">
      <c r="A75" s="224">
        <v>8</v>
      </c>
      <c r="B75" s="959" t="s">
        <v>595</v>
      </c>
      <c r="C75" s="960"/>
      <c r="D75" s="960"/>
      <c r="E75" s="960"/>
      <c r="F75" s="960"/>
      <c r="G75" s="960"/>
      <c r="H75" s="960"/>
      <c r="I75" s="960"/>
      <c r="J75" s="960"/>
      <c r="K75" s="960"/>
      <c r="L75" s="960"/>
      <c r="M75" s="960"/>
      <c r="N75" s="960"/>
      <c r="O75" s="960"/>
      <c r="P75" s="961"/>
      <c r="Q75" s="963">
        <v>111</v>
      </c>
      <c r="R75" s="964"/>
      <c r="S75" s="964"/>
      <c r="T75" s="964"/>
      <c r="U75" s="965"/>
      <c r="V75" s="966">
        <v>109</v>
      </c>
      <c r="W75" s="964"/>
      <c r="X75" s="964"/>
      <c r="Y75" s="964"/>
      <c r="Z75" s="965"/>
      <c r="AA75" s="966">
        <v>2</v>
      </c>
      <c r="AB75" s="964"/>
      <c r="AC75" s="964"/>
      <c r="AD75" s="964"/>
      <c r="AE75" s="965"/>
      <c r="AF75" s="966">
        <v>2</v>
      </c>
      <c r="AG75" s="964"/>
      <c r="AH75" s="964"/>
      <c r="AI75" s="964"/>
      <c r="AJ75" s="965"/>
      <c r="AK75" s="956">
        <v>15</v>
      </c>
      <c r="AL75" s="956"/>
      <c r="AM75" s="956"/>
      <c r="AN75" s="956"/>
      <c r="AO75" s="956"/>
      <c r="AP75" s="956" t="s">
        <v>608</v>
      </c>
      <c r="AQ75" s="956"/>
      <c r="AR75" s="956"/>
      <c r="AS75" s="956"/>
      <c r="AT75" s="956"/>
      <c r="AU75" s="956" t="s">
        <v>608</v>
      </c>
      <c r="AV75" s="956"/>
      <c r="AW75" s="956"/>
      <c r="AX75" s="956"/>
      <c r="AY75" s="956"/>
      <c r="AZ75" s="957"/>
      <c r="BA75" s="957"/>
      <c r="BB75" s="957"/>
      <c r="BC75" s="957"/>
      <c r="BD75" s="958"/>
      <c r="BE75" s="227"/>
      <c r="BF75" s="227"/>
      <c r="BG75" s="227"/>
      <c r="BH75" s="227"/>
      <c r="BI75" s="227"/>
      <c r="BJ75" s="227"/>
      <c r="BK75" s="227"/>
      <c r="BL75" s="227"/>
      <c r="BM75" s="227"/>
      <c r="BN75" s="227"/>
      <c r="BO75" s="227"/>
      <c r="BP75" s="227"/>
      <c r="BQ75" s="224">
        <v>69</v>
      </c>
      <c r="BR75" s="229"/>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16"/>
    </row>
    <row r="76" spans="1:131" ht="26.25" customHeight="1">
      <c r="A76" s="224">
        <v>9</v>
      </c>
      <c r="B76" s="959" t="s">
        <v>596</v>
      </c>
      <c r="C76" s="960"/>
      <c r="D76" s="960"/>
      <c r="E76" s="960"/>
      <c r="F76" s="960"/>
      <c r="G76" s="960"/>
      <c r="H76" s="960"/>
      <c r="I76" s="960"/>
      <c r="J76" s="960"/>
      <c r="K76" s="960"/>
      <c r="L76" s="960"/>
      <c r="M76" s="960"/>
      <c r="N76" s="960"/>
      <c r="O76" s="960"/>
      <c r="P76" s="961"/>
      <c r="Q76" s="963">
        <v>110</v>
      </c>
      <c r="R76" s="964"/>
      <c r="S76" s="964"/>
      <c r="T76" s="964"/>
      <c r="U76" s="965"/>
      <c r="V76" s="966">
        <v>77</v>
      </c>
      <c r="W76" s="964"/>
      <c r="X76" s="964"/>
      <c r="Y76" s="964"/>
      <c r="Z76" s="965"/>
      <c r="AA76" s="966">
        <v>34</v>
      </c>
      <c r="AB76" s="964"/>
      <c r="AC76" s="964"/>
      <c r="AD76" s="964"/>
      <c r="AE76" s="965"/>
      <c r="AF76" s="966">
        <v>34</v>
      </c>
      <c r="AG76" s="964"/>
      <c r="AH76" s="964"/>
      <c r="AI76" s="964"/>
      <c r="AJ76" s="965"/>
      <c r="AK76" s="956" t="s">
        <v>608</v>
      </c>
      <c r="AL76" s="956"/>
      <c r="AM76" s="956"/>
      <c r="AN76" s="956"/>
      <c r="AO76" s="956"/>
      <c r="AP76" s="956" t="s">
        <v>608</v>
      </c>
      <c r="AQ76" s="956"/>
      <c r="AR76" s="956"/>
      <c r="AS76" s="956"/>
      <c r="AT76" s="956"/>
      <c r="AU76" s="956" t="s">
        <v>608</v>
      </c>
      <c r="AV76" s="956"/>
      <c r="AW76" s="956"/>
      <c r="AX76" s="956"/>
      <c r="AY76" s="956"/>
      <c r="AZ76" s="957"/>
      <c r="BA76" s="957"/>
      <c r="BB76" s="957"/>
      <c r="BC76" s="957"/>
      <c r="BD76" s="958"/>
      <c r="BE76" s="227"/>
      <c r="BF76" s="227"/>
      <c r="BG76" s="227"/>
      <c r="BH76" s="227"/>
      <c r="BI76" s="227"/>
      <c r="BJ76" s="227"/>
      <c r="BK76" s="227"/>
      <c r="BL76" s="227"/>
      <c r="BM76" s="227"/>
      <c r="BN76" s="227"/>
      <c r="BO76" s="227"/>
      <c r="BP76" s="227"/>
      <c r="BQ76" s="224">
        <v>70</v>
      </c>
      <c r="BR76" s="229"/>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16"/>
    </row>
    <row r="77" spans="1:131" ht="26.25" customHeight="1">
      <c r="A77" s="224">
        <v>10</v>
      </c>
      <c r="B77" s="959" t="s">
        <v>597</v>
      </c>
      <c r="C77" s="960"/>
      <c r="D77" s="960"/>
      <c r="E77" s="960"/>
      <c r="F77" s="960"/>
      <c r="G77" s="960"/>
      <c r="H77" s="960"/>
      <c r="I77" s="960"/>
      <c r="J77" s="960"/>
      <c r="K77" s="960"/>
      <c r="L77" s="960"/>
      <c r="M77" s="960"/>
      <c r="N77" s="960"/>
      <c r="O77" s="960"/>
      <c r="P77" s="961"/>
      <c r="Q77" s="963">
        <v>2584</v>
      </c>
      <c r="R77" s="964"/>
      <c r="S77" s="964"/>
      <c r="T77" s="964"/>
      <c r="U77" s="965"/>
      <c r="V77" s="966">
        <v>2324</v>
      </c>
      <c r="W77" s="964"/>
      <c r="X77" s="964"/>
      <c r="Y77" s="964"/>
      <c r="Z77" s="965"/>
      <c r="AA77" s="966">
        <v>261</v>
      </c>
      <c r="AB77" s="964"/>
      <c r="AC77" s="964"/>
      <c r="AD77" s="964"/>
      <c r="AE77" s="965"/>
      <c r="AF77" s="966">
        <v>261</v>
      </c>
      <c r="AG77" s="964"/>
      <c r="AH77" s="964"/>
      <c r="AI77" s="964"/>
      <c r="AJ77" s="965"/>
      <c r="AK77" s="956">
        <v>168</v>
      </c>
      <c r="AL77" s="956"/>
      <c r="AM77" s="956"/>
      <c r="AN77" s="956"/>
      <c r="AO77" s="956"/>
      <c r="AP77" s="956" t="s">
        <v>608</v>
      </c>
      <c r="AQ77" s="956"/>
      <c r="AR77" s="956"/>
      <c r="AS77" s="956"/>
      <c r="AT77" s="956"/>
      <c r="AU77" s="956" t="s">
        <v>608</v>
      </c>
      <c r="AV77" s="956"/>
      <c r="AW77" s="956"/>
      <c r="AX77" s="956"/>
      <c r="AY77" s="956"/>
      <c r="AZ77" s="957"/>
      <c r="BA77" s="957"/>
      <c r="BB77" s="957"/>
      <c r="BC77" s="957"/>
      <c r="BD77" s="958"/>
      <c r="BE77" s="227"/>
      <c r="BF77" s="227"/>
      <c r="BG77" s="227"/>
      <c r="BH77" s="227"/>
      <c r="BI77" s="227"/>
      <c r="BJ77" s="227"/>
      <c r="BK77" s="227"/>
      <c r="BL77" s="227"/>
      <c r="BM77" s="227"/>
      <c r="BN77" s="227"/>
      <c r="BO77" s="227"/>
      <c r="BP77" s="227"/>
      <c r="BQ77" s="224">
        <v>71</v>
      </c>
      <c r="BR77" s="229"/>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16"/>
    </row>
    <row r="78" spans="1:131" ht="26.25" customHeight="1">
      <c r="A78" s="224">
        <v>11</v>
      </c>
      <c r="B78" s="959" t="s">
        <v>598</v>
      </c>
      <c r="C78" s="960"/>
      <c r="D78" s="960"/>
      <c r="E78" s="960"/>
      <c r="F78" s="960"/>
      <c r="G78" s="960"/>
      <c r="H78" s="960"/>
      <c r="I78" s="960"/>
      <c r="J78" s="960"/>
      <c r="K78" s="960"/>
      <c r="L78" s="960"/>
      <c r="M78" s="960"/>
      <c r="N78" s="960"/>
      <c r="O78" s="960"/>
      <c r="P78" s="961"/>
      <c r="Q78" s="962">
        <v>698021</v>
      </c>
      <c r="R78" s="956"/>
      <c r="S78" s="956"/>
      <c r="T78" s="956"/>
      <c r="U78" s="956"/>
      <c r="V78" s="956">
        <v>682226</v>
      </c>
      <c r="W78" s="956"/>
      <c r="X78" s="956"/>
      <c r="Y78" s="956"/>
      <c r="Z78" s="956"/>
      <c r="AA78" s="956">
        <v>15795</v>
      </c>
      <c r="AB78" s="956"/>
      <c r="AC78" s="956"/>
      <c r="AD78" s="956"/>
      <c r="AE78" s="956"/>
      <c r="AF78" s="956">
        <v>15795</v>
      </c>
      <c r="AG78" s="956"/>
      <c r="AH78" s="956"/>
      <c r="AI78" s="956"/>
      <c r="AJ78" s="956"/>
      <c r="AK78" s="956">
        <v>3838</v>
      </c>
      <c r="AL78" s="956"/>
      <c r="AM78" s="956"/>
      <c r="AN78" s="956"/>
      <c r="AO78" s="956"/>
      <c r="AP78" s="956" t="s">
        <v>608</v>
      </c>
      <c r="AQ78" s="956"/>
      <c r="AR78" s="956"/>
      <c r="AS78" s="956"/>
      <c r="AT78" s="956"/>
      <c r="AU78" s="956" t="s">
        <v>608</v>
      </c>
      <c r="AV78" s="956"/>
      <c r="AW78" s="956"/>
      <c r="AX78" s="956"/>
      <c r="AY78" s="956"/>
      <c r="AZ78" s="957"/>
      <c r="BA78" s="957"/>
      <c r="BB78" s="957"/>
      <c r="BC78" s="957"/>
      <c r="BD78" s="958"/>
      <c r="BE78" s="227"/>
      <c r="BF78" s="227"/>
      <c r="BG78" s="227"/>
      <c r="BH78" s="227"/>
      <c r="BI78" s="227"/>
      <c r="BJ78" s="216"/>
      <c r="BK78" s="216"/>
      <c r="BL78" s="216"/>
      <c r="BM78" s="216"/>
      <c r="BN78" s="216"/>
      <c r="BO78" s="227"/>
      <c r="BP78" s="227"/>
      <c r="BQ78" s="224">
        <v>72</v>
      </c>
      <c r="BR78" s="229"/>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16"/>
    </row>
    <row r="79" spans="1:131" ht="26.25" customHeight="1">
      <c r="A79" s="224">
        <v>12</v>
      </c>
      <c r="B79" s="959"/>
      <c r="C79" s="960"/>
      <c r="D79" s="960"/>
      <c r="E79" s="960"/>
      <c r="F79" s="960"/>
      <c r="G79" s="960"/>
      <c r="H79" s="960"/>
      <c r="I79" s="960"/>
      <c r="J79" s="960"/>
      <c r="K79" s="960"/>
      <c r="L79" s="960"/>
      <c r="M79" s="960"/>
      <c r="N79" s="960"/>
      <c r="O79" s="960"/>
      <c r="P79" s="961"/>
      <c r="Q79" s="962"/>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227"/>
      <c r="BF79" s="227"/>
      <c r="BG79" s="227"/>
      <c r="BH79" s="227"/>
      <c r="BI79" s="227"/>
      <c r="BJ79" s="216"/>
      <c r="BK79" s="216"/>
      <c r="BL79" s="216"/>
      <c r="BM79" s="216"/>
      <c r="BN79" s="216"/>
      <c r="BO79" s="227"/>
      <c r="BP79" s="227"/>
      <c r="BQ79" s="224">
        <v>73</v>
      </c>
      <c r="BR79" s="229"/>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16"/>
    </row>
    <row r="80" spans="1:131" ht="26.25" customHeight="1">
      <c r="A80" s="224">
        <v>13</v>
      </c>
      <c r="B80" s="959"/>
      <c r="C80" s="960"/>
      <c r="D80" s="960"/>
      <c r="E80" s="960"/>
      <c r="F80" s="960"/>
      <c r="G80" s="960"/>
      <c r="H80" s="960"/>
      <c r="I80" s="960"/>
      <c r="J80" s="960"/>
      <c r="K80" s="960"/>
      <c r="L80" s="960"/>
      <c r="M80" s="960"/>
      <c r="N80" s="960"/>
      <c r="O80" s="960"/>
      <c r="P80" s="961"/>
      <c r="Q80" s="962"/>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227"/>
      <c r="BF80" s="227"/>
      <c r="BG80" s="227"/>
      <c r="BH80" s="227"/>
      <c r="BI80" s="227"/>
      <c r="BJ80" s="227"/>
      <c r="BK80" s="227"/>
      <c r="BL80" s="227"/>
      <c r="BM80" s="227"/>
      <c r="BN80" s="227"/>
      <c r="BO80" s="227"/>
      <c r="BP80" s="227"/>
      <c r="BQ80" s="224">
        <v>74</v>
      </c>
      <c r="BR80" s="229"/>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16"/>
    </row>
    <row r="81" spans="1:131" ht="26.25" customHeight="1">
      <c r="A81" s="224">
        <v>14</v>
      </c>
      <c r="B81" s="959"/>
      <c r="C81" s="960"/>
      <c r="D81" s="960"/>
      <c r="E81" s="960"/>
      <c r="F81" s="960"/>
      <c r="G81" s="960"/>
      <c r="H81" s="960"/>
      <c r="I81" s="960"/>
      <c r="J81" s="960"/>
      <c r="K81" s="960"/>
      <c r="L81" s="960"/>
      <c r="M81" s="960"/>
      <c r="N81" s="960"/>
      <c r="O81" s="960"/>
      <c r="P81" s="961"/>
      <c r="Q81" s="962"/>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227"/>
      <c r="BF81" s="227"/>
      <c r="BG81" s="227"/>
      <c r="BH81" s="227"/>
      <c r="BI81" s="227"/>
      <c r="BJ81" s="227"/>
      <c r="BK81" s="227"/>
      <c r="BL81" s="227"/>
      <c r="BM81" s="227"/>
      <c r="BN81" s="227"/>
      <c r="BO81" s="227"/>
      <c r="BP81" s="227"/>
      <c r="BQ81" s="224">
        <v>75</v>
      </c>
      <c r="BR81" s="229"/>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16"/>
    </row>
    <row r="82" spans="1:131" ht="26.25" customHeight="1">
      <c r="A82" s="224">
        <v>15</v>
      </c>
      <c r="B82" s="959"/>
      <c r="C82" s="960"/>
      <c r="D82" s="960"/>
      <c r="E82" s="960"/>
      <c r="F82" s="960"/>
      <c r="G82" s="960"/>
      <c r="H82" s="960"/>
      <c r="I82" s="960"/>
      <c r="J82" s="960"/>
      <c r="K82" s="960"/>
      <c r="L82" s="960"/>
      <c r="M82" s="960"/>
      <c r="N82" s="960"/>
      <c r="O82" s="960"/>
      <c r="P82" s="961"/>
      <c r="Q82" s="962"/>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227"/>
      <c r="BF82" s="227"/>
      <c r="BG82" s="227"/>
      <c r="BH82" s="227"/>
      <c r="BI82" s="227"/>
      <c r="BJ82" s="227"/>
      <c r="BK82" s="227"/>
      <c r="BL82" s="227"/>
      <c r="BM82" s="227"/>
      <c r="BN82" s="227"/>
      <c r="BO82" s="227"/>
      <c r="BP82" s="227"/>
      <c r="BQ82" s="224">
        <v>76</v>
      </c>
      <c r="BR82" s="229"/>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16"/>
    </row>
    <row r="83" spans="1:131" ht="26.25" customHeight="1">
      <c r="A83" s="224">
        <v>16</v>
      </c>
      <c r="B83" s="959"/>
      <c r="C83" s="960"/>
      <c r="D83" s="960"/>
      <c r="E83" s="960"/>
      <c r="F83" s="960"/>
      <c r="G83" s="960"/>
      <c r="H83" s="960"/>
      <c r="I83" s="960"/>
      <c r="J83" s="960"/>
      <c r="K83" s="960"/>
      <c r="L83" s="960"/>
      <c r="M83" s="960"/>
      <c r="N83" s="960"/>
      <c r="O83" s="960"/>
      <c r="P83" s="961"/>
      <c r="Q83" s="962"/>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227"/>
      <c r="BF83" s="227"/>
      <c r="BG83" s="227"/>
      <c r="BH83" s="227"/>
      <c r="BI83" s="227"/>
      <c r="BJ83" s="227"/>
      <c r="BK83" s="227"/>
      <c r="BL83" s="227"/>
      <c r="BM83" s="227"/>
      <c r="BN83" s="227"/>
      <c r="BO83" s="227"/>
      <c r="BP83" s="227"/>
      <c r="BQ83" s="224">
        <v>77</v>
      </c>
      <c r="BR83" s="229"/>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16"/>
    </row>
    <row r="84" spans="1:131" ht="26.25" customHeight="1">
      <c r="A84" s="224">
        <v>17</v>
      </c>
      <c r="B84" s="959"/>
      <c r="C84" s="960"/>
      <c r="D84" s="960"/>
      <c r="E84" s="960"/>
      <c r="F84" s="960"/>
      <c r="G84" s="960"/>
      <c r="H84" s="960"/>
      <c r="I84" s="960"/>
      <c r="J84" s="960"/>
      <c r="K84" s="960"/>
      <c r="L84" s="960"/>
      <c r="M84" s="960"/>
      <c r="N84" s="960"/>
      <c r="O84" s="960"/>
      <c r="P84" s="961"/>
      <c r="Q84" s="962"/>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227"/>
      <c r="BF84" s="227"/>
      <c r="BG84" s="227"/>
      <c r="BH84" s="227"/>
      <c r="BI84" s="227"/>
      <c r="BJ84" s="227"/>
      <c r="BK84" s="227"/>
      <c r="BL84" s="227"/>
      <c r="BM84" s="227"/>
      <c r="BN84" s="227"/>
      <c r="BO84" s="227"/>
      <c r="BP84" s="227"/>
      <c r="BQ84" s="224">
        <v>78</v>
      </c>
      <c r="BR84" s="229"/>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16"/>
    </row>
    <row r="85" spans="1:131" ht="26.25" customHeight="1">
      <c r="A85" s="224">
        <v>18</v>
      </c>
      <c r="B85" s="959"/>
      <c r="C85" s="960"/>
      <c r="D85" s="960"/>
      <c r="E85" s="960"/>
      <c r="F85" s="960"/>
      <c r="G85" s="960"/>
      <c r="H85" s="960"/>
      <c r="I85" s="960"/>
      <c r="J85" s="960"/>
      <c r="K85" s="960"/>
      <c r="L85" s="960"/>
      <c r="M85" s="960"/>
      <c r="N85" s="960"/>
      <c r="O85" s="960"/>
      <c r="P85" s="961"/>
      <c r="Q85" s="962"/>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227"/>
      <c r="BF85" s="227"/>
      <c r="BG85" s="227"/>
      <c r="BH85" s="227"/>
      <c r="BI85" s="227"/>
      <c r="BJ85" s="227"/>
      <c r="BK85" s="227"/>
      <c r="BL85" s="227"/>
      <c r="BM85" s="227"/>
      <c r="BN85" s="227"/>
      <c r="BO85" s="227"/>
      <c r="BP85" s="227"/>
      <c r="BQ85" s="224">
        <v>79</v>
      </c>
      <c r="BR85" s="229"/>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16"/>
    </row>
    <row r="86" spans="1:131" ht="26.25" customHeight="1">
      <c r="A86" s="224">
        <v>19</v>
      </c>
      <c r="B86" s="959"/>
      <c r="C86" s="960"/>
      <c r="D86" s="960"/>
      <c r="E86" s="960"/>
      <c r="F86" s="960"/>
      <c r="G86" s="960"/>
      <c r="H86" s="960"/>
      <c r="I86" s="960"/>
      <c r="J86" s="960"/>
      <c r="K86" s="960"/>
      <c r="L86" s="960"/>
      <c r="M86" s="960"/>
      <c r="N86" s="960"/>
      <c r="O86" s="960"/>
      <c r="P86" s="961"/>
      <c r="Q86" s="962"/>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227"/>
      <c r="BF86" s="227"/>
      <c r="BG86" s="227"/>
      <c r="BH86" s="227"/>
      <c r="BI86" s="227"/>
      <c r="BJ86" s="227"/>
      <c r="BK86" s="227"/>
      <c r="BL86" s="227"/>
      <c r="BM86" s="227"/>
      <c r="BN86" s="227"/>
      <c r="BO86" s="227"/>
      <c r="BP86" s="227"/>
      <c r="BQ86" s="224">
        <v>80</v>
      </c>
      <c r="BR86" s="229"/>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16"/>
    </row>
    <row r="87" spans="1:131" ht="26.25" customHeight="1">
      <c r="A87" s="230">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27"/>
      <c r="BF87" s="227"/>
      <c r="BG87" s="227"/>
      <c r="BH87" s="227"/>
      <c r="BI87" s="227"/>
      <c r="BJ87" s="227"/>
      <c r="BK87" s="227"/>
      <c r="BL87" s="227"/>
      <c r="BM87" s="227"/>
      <c r="BN87" s="227"/>
      <c r="BO87" s="227"/>
      <c r="BP87" s="227"/>
      <c r="BQ87" s="224">
        <v>81</v>
      </c>
      <c r="BR87" s="229"/>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16"/>
    </row>
    <row r="88" spans="1:131" ht="26.25" customHeight="1" thickBot="1">
      <c r="A88" s="226" t="s">
        <v>402</v>
      </c>
      <c r="B88" s="921" t="s">
        <v>431</v>
      </c>
      <c r="C88" s="922"/>
      <c r="D88" s="922"/>
      <c r="E88" s="922"/>
      <c r="F88" s="922"/>
      <c r="G88" s="922"/>
      <c r="H88" s="922"/>
      <c r="I88" s="922"/>
      <c r="J88" s="922"/>
      <c r="K88" s="922"/>
      <c r="L88" s="922"/>
      <c r="M88" s="922"/>
      <c r="N88" s="922"/>
      <c r="O88" s="922"/>
      <c r="P88" s="932"/>
      <c r="Q88" s="947"/>
      <c r="R88" s="948"/>
      <c r="S88" s="948"/>
      <c r="T88" s="948"/>
      <c r="U88" s="948"/>
      <c r="V88" s="948"/>
      <c r="W88" s="948"/>
      <c r="X88" s="948"/>
      <c r="Y88" s="948"/>
      <c r="Z88" s="948"/>
      <c r="AA88" s="948"/>
      <c r="AB88" s="948"/>
      <c r="AC88" s="948"/>
      <c r="AD88" s="948"/>
      <c r="AE88" s="948"/>
      <c r="AF88" s="944">
        <v>21431</v>
      </c>
      <c r="AG88" s="944"/>
      <c r="AH88" s="944"/>
      <c r="AI88" s="944"/>
      <c r="AJ88" s="944"/>
      <c r="AK88" s="948"/>
      <c r="AL88" s="948"/>
      <c r="AM88" s="948"/>
      <c r="AN88" s="948"/>
      <c r="AO88" s="948"/>
      <c r="AP88" s="943">
        <v>2833</v>
      </c>
      <c r="AQ88" s="943"/>
      <c r="AR88" s="943"/>
      <c r="AS88" s="943"/>
      <c r="AT88" s="943"/>
      <c r="AU88" s="944">
        <v>351</v>
      </c>
      <c r="AV88" s="944"/>
      <c r="AW88" s="944"/>
      <c r="AX88" s="944"/>
      <c r="AY88" s="944"/>
      <c r="AZ88" s="945"/>
      <c r="BA88" s="945"/>
      <c r="BB88" s="945"/>
      <c r="BC88" s="945"/>
      <c r="BD88" s="946"/>
      <c r="BE88" s="227"/>
      <c r="BF88" s="227"/>
      <c r="BG88" s="227"/>
      <c r="BH88" s="227"/>
      <c r="BI88" s="227"/>
      <c r="BJ88" s="227"/>
      <c r="BK88" s="227"/>
      <c r="BL88" s="227"/>
      <c r="BM88" s="227"/>
      <c r="BN88" s="227"/>
      <c r="BO88" s="227"/>
      <c r="BP88" s="227"/>
      <c r="BQ88" s="224">
        <v>82</v>
      </c>
      <c r="BR88" s="229"/>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16"/>
    </row>
    <row r="89" spans="1:131" ht="26.25" hidden="1" customHeight="1">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16"/>
    </row>
    <row r="90" spans="1:131" ht="26.25" hidden="1" customHeight="1">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16"/>
    </row>
    <row r="91" spans="1:131" ht="26.25" hidden="1" customHeight="1">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16"/>
    </row>
    <row r="92" spans="1:131" ht="26.25" hidden="1" customHeight="1">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16"/>
    </row>
    <row r="93" spans="1:131" ht="26.25" hidden="1" customHeight="1">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16"/>
    </row>
    <row r="94" spans="1:131" ht="26.25" hidden="1" customHeight="1">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16"/>
    </row>
    <row r="95" spans="1:131" ht="26.25" hidden="1" customHeight="1">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16"/>
    </row>
    <row r="96" spans="1:131" ht="26.25" hidden="1" customHeight="1">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16"/>
    </row>
    <row r="97" spans="1:131" ht="26.25" hidden="1" customHeight="1">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16"/>
    </row>
    <row r="98" spans="1:131" ht="26.25" hidden="1" customHeight="1">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16"/>
    </row>
    <row r="99" spans="1:131" ht="26.25" hidden="1" customHeight="1">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16"/>
    </row>
    <row r="100" spans="1:131" ht="26.25" hidden="1" customHeight="1">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16"/>
    </row>
    <row r="101" spans="1:131" ht="26.25" hidden="1" customHeight="1">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16"/>
    </row>
    <row r="102" spans="1:131" ht="26.25" customHeight="1" thickBot="1">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402</v>
      </c>
      <c r="BR102" s="921" t="s">
        <v>432</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v>10937</v>
      </c>
      <c r="CS102" s="937"/>
      <c r="CT102" s="937"/>
      <c r="CU102" s="937"/>
      <c r="CV102" s="938"/>
      <c r="CW102" s="936">
        <v>2336</v>
      </c>
      <c r="CX102" s="937"/>
      <c r="CY102" s="937"/>
      <c r="CZ102" s="937"/>
      <c r="DA102" s="938"/>
      <c r="DB102" s="936">
        <v>17821</v>
      </c>
      <c r="DC102" s="937"/>
      <c r="DD102" s="937"/>
      <c r="DE102" s="937"/>
      <c r="DF102" s="938"/>
      <c r="DG102" s="936"/>
      <c r="DH102" s="937"/>
      <c r="DI102" s="937"/>
      <c r="DJ102" s="937"/>
      <c r="DK102" s="938"/>
      <c r="DL102" s="936"/>
      <c r="DM102" s="937"/>
      <c r="DN102" s="937"/>
      <c r="DO102" s="937"/>
      <c r="DP102" s="938"/>
      <c r="DQ102" s="936"/>
      <c r="DR102" s="937"/>
      <c r="DS102" s="937"/>
      <c r="DT102" s="937"/>
      <c r="DU102" s="938"/>
      <c r="DV102" s="921"/>
      <c r="DW102" s="922"/>
      <c r="DX102" s="922"/>
      <c r="DY102" s="922"/>
      <c r="DZ102" s="923"/>
      <c r="EA102" s="216"/>
    </row>
    <row r="103" spans="1:131" ht="26.25" customHeight="1">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4" t="s">
        <v>433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6"/>
    </row>
    <row r="104" spans="1:131" ht="26.25" customHeight="1">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5" t="s">
        <v>434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6"/>
    </row>
    <row r="105" spans="1:131" ht="11.2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c r="A107" s="235" t="s">
        <v>435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c r="A108" s="926" t="s">
        <v>437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6" customFormat="1" ht="26.25" customHeight="1">
      <c r="A109" s="879" t="s">
        <v>439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440</v>
      </c>
      <c r="AB109" s="880"/>
      <c r="AC109" s="880"/>
      <c r="AD109" s="880"/>
      <c r="AE109" s="881"/>
      <c r="AF109" s="882" t="s">
        <v>441</v>
      </c>
      <c r="AG109" s="880"/>
      <c r="AH109" s="880"/>
      <c r="AI109" s="880"/>
      <c r="AJ109" s="881"/>
      <c r="AK109" s="882" t="s">
        <v>315</v>
      </c>
      <c r="AL109" s="880"/>
      <c r="AM109" s="880"/>
      <c r="AN109" s="880"/>
      <c r="AO109" s="881"/>
      <c r="AP109" s="882" t="s">
        <v>442</v>
      </c>
      <c r="AQ109" s="880"/>
      <c r="AR109" s="880"/>
      <c r="AS109" s="880"/>
      <c r="AT109" s="913"/>
      <c r="AU109" s="879" t="s">
        <v>439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440</v>
      </c>
      <c r="BR109" s="880"/>
      <c r="BS109" s="880"/>
      <c r="BT109" s="880"/>
      <c r="BU109" s="881"/>
      <c r="BV109" s="882" t="s">
        <v>441</v>
      </c>
      <c r="BW109" s="880"/>
      <c r="BX109" s="880"/>
      <c r="BY109" s="880"/>
      <c r="BZ109" s="881"/>
      <c r="CA109" s="882" t="s">
        <v>315</v>
      </c>
      <c r="CB109" s="880"/>
      <c r="CC109" s="880"/>
      <c r="CD109" s="880"/>
      <c r="CE109" s="881"/>
      <c r="CF109" s="920" t="s">
        <v>442</v>
      </c>
      <c r="CG109" s="920"/>
      <c r="CH109" s="920"/>
      <c r="CI109" s="920"/>
      <c r="CJ109" s="920"/>
      <c r="CK109" s="882" t="s">
        <v>443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440</v>
      </c>
      <c r="DH109" s="880"/>
      <c r="DI109" s="880"/>
      <c r="DJ109" s="880"/>
      <c r="DK109" s="881"/>
      <c r="DL109" s="882" t="s">
        <v>441</v>
      </c>
      <c r="DM109" s="880"/>
      <c r="DN109" s="880"/>
      <c r="DO109" s="880"/>
      <c r="DP109" s="881"/>
      <c r="DQ109" s="882" t="s">
        <v>315</v>
      </c>
      <c r="DR109" s="880"/>
      <c r="DS109" s="880"/>
      <c r="DT109" s="880"/>
      <c r="DU109" s="881"/>
      <c r="DV109" s="882" t="s">
        <v>442</v>
      </c>
      <c r="DW109" s="880"/>
      <c r="DX109" s="880"/>
      <c r="DY109" s="880"/>
      <c r="DZ109" s="913"/>
    </row>
    <row r="110" spans="1:131" s="216" customFormat="1" ht="26.25" customHeight="1">
      <c r="A110" s="791" t="s">
        <v>444</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4970076</v>
      </c>
      <c r="AB110" s="873"/>
      <c r="AC110" s="873"/>
      <c r="AD110" s="873"/>
      <c r="AE110" s="874"/>
      <c r="AF110" s="875">
        <v>5194002</v>
      </c>
      <c r="AG110" s="873"/>
      <c r="AH110" s="873"/>
      <c r="AI110" s="873"/>
      <c r="AJ110" s="874"/>
      <c r="AK110" s="875">
        <v>5366277</v>
      </c>
      <c r="AL110" s="873"/>
      <c r="AM110" s="873"/>
      <c r="AN110" s="873"/>
      <c r="AO110" s="874"/>
      <c r="AP110" s="876">
        <v>34.5</v>
      </c>
      <c r="AQ110" s="877"/>
      <c r="AR110" s="877"/>
      <c r="AS110" s="877"/>
      <c r="AT110" s="878"/>
      <c r="AU110" s="914" t="s">
        <v>73</v>
      </c>
      <c r="AV110" s="915"/>
      <c r="AW110" s="915"/>
      <c r="AX110" s="915"/>
      <c r="AY110" s="915"/>
      <c r="AZ110" s="844" t="s">
        <v>445</v>
      </c>
      <c r="BA110" s="792"/>
      <c r="BB110" s="792"/>
      <c r="BC110" s="792"/>
      <c r="BD110" s="792"/>
      <c r="BE110" s="792"/>
      <c r="BF110" s="792"/>
      <c r="BG110" s="792"/>
      <c r="BH110" s="792"/>
      <c r="BI110" s="792"/>
      <c r="BJ110" s="792"/>
      <c r="BK110" s="792"/>
      <c r="BL110" s="792"/>
      <c r="BM110" s="792"/>
      <c r="BN110" s="792"/>
      <c r="BO110" s="792"/>
      <c r="BP110" s="793"/>
      <c r="BQ110" s="845">
        <v>50642413</v>
      </c>
      <c r="BR110" s="826"/>
      <c r="BS110" s="826"/>
      <c r="BT110" s="826"/>
      <c r="BU110" s="826"/>
      <c r="BV110" s="826">
        <v>51643496</v>
      </c>
      <c r="BW110" s="826"/>
      <c r="BX110" s="826"/>
      <c r="BY110" s="826"/>
      <c r="BZ110" s="826"/>
      <c r="CA110" s="826">
        <v>49270628</v>
      </c>
      <c r="CB110" s="826"/>
      <c r="CC110" s="826"/>
      <c r="CD110" s="826"/>
      <c r="CE110" s="826"/>
      <c r="CF110" s="850">
        <v>316.39999999999998</v>
      </c>
      <c r="CG110" s="851"/>
      <c r="CH110" s="851"/>
      <c r="CI110" s="851"/>
      <c r="CJ110" s="851"/>
      <c r="CK110" s="910" t="s">
        <v>446</v>
      </c>
      <c r="CL110" s="803"/>
      <c r="CM110" s="844" t="s">
        <v>447</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448</v>
      </c>
      <c r="DH110" s="826"/>
      <c r="DI110" s="826"/>
      <c r="DJ110" s="826"/>
      <c r="DK110" s="826"/>
      <c r="DL110" s="826" t="s">
        <v>449</v>
      </c>
      <c r="DM110" s="826"/>
      <c r="DN110" s="826"/>
      <c r="DO110" s="826"/>
      <c r="DP110" s="826"/>
      <c r="DQ110" s="826" t="s">
        <v>448</v>
      </c>
      <c r="DR110" s="826"/>
      <c r="DS110" s="826"/>
      <c r="DT110" s="826"/>
      <c r="DU110" s="826"/>
      <c r="DV110" s="827" t="s">
        <v>400</v>
      </c>
      <c r="DW110" s="827"/>
      <c r="DX110" s="827"/>
      <c r="DY110" s="827"/>
      <c r="DZ110" s="828"/>
    </row>
    <row r="111" spans="1:131" s="216" customFormat="1" ht="26.25" customHeight="1">
      <c r="A111" s="758" t="s">
        <v>450</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t="s">
        <v>400</v>
      </c>
      <c r="AB111" s="903"/>
      <c r="AC111" s="903"/>
      <c r="AD111" s="903"/>
      <c r="AE111" s="904"/>
      <c r="AF111" s="905" t="s">
        <v>189</v>
      </c>
      <c r="AG111" s="903"/>
      <c r="AH111" s="903"/>
      <c r="AI111" s="903"/>
      <c r="AJ111" s="904"/>
      <c r="AK111" s="905" t="s">
        <v>400</v>
      </c>
      <c r="AL111" s="903"/>
      <c r="AM111" s="903"/>
      <c r="AN111" s="903"/>
      <c r="AO111" s="904"/>
      <c r="AP111" s="906" t="s">
        <v>448</v>
      </c>
      <c r="AQ111" s="907"/>
      <c r="AR111" s="907"/>
      <c r="AS111" s="907"/>
      <c r="AT111" s="908"/>
      <c r="AU111" s="916"/>
      <c r="AV111" s="917"/>
      <c r="AW111" s="917"/>
      <c r="AX111" s="917"/>
      <c r="AY111" s="917"/>
      <c r="AZ111" s="799" t="s">
        <v>451</v>
      </c>
      <c r="BA111" s="736"/>
      <c r="BB111" s="736"/>
      <c r="BC111" s="736"/>
      <c r="BD111" s="736"/>
      <c r="BE111" s="736"/>
      <c r="BF111" s="736"/>
      <c r="BG111" s="736"/>
      <c r="BH111" s="736"/>
      <c r="BI111" s="736"/>
      <c r="BJ111" s="736"/>
      <c r="BK111" s="736"/>
      <c r="BL111" s="736"/>
      <c r="BM111" s="736"/>
      <c r="BN111" s="736"/>
      <c r="BO111" s="736"/>
      <c r="BP111" s="737"/>
      <c r="BQ111" s="800" t="s">
        <v>448</v>
      </c>
      <c r="BR111" s="801"/>
      <c r="BS111" s="801"/>
      <c r="BT111" s="801"/>
      <c r="BU111" s="801"/>
      <c r="BV111" s="801" t="s">
        <v>400</v>
      </c>
      <c r="BW111" s="801"/>
      <c r="BX111" s="801"/>
      <c r="BY111" s="801"/>
      <c r="BZ111" s="801"/>
      <c r="CA111" s="801" t="s">
        <v>400</v>
      </c>
      <c r="CB111" s="801"/>
      <c r="CC111" s="801"/>
      <c r="CD111" s="801"/>
      <c r="CE111" s="801"/>
      <c r="CF111" s="859" t="s">
        <v>400</v>
      </c>
      <c r="CG111" s="860"/>
      <c r="CH111" s="860"/>
      <c r="CI111" s="860"/>
      <c r="CJ111" s="860"/>
      <c r="CK111" s="911"/>
      <c r="CL111" s="805"/>
      <c r="CM111" s="799" t="s">
        <v>452</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448</v>
      </c>
      <c r="DH111" s="801"/>
      <c r="DI111" s="801"/>
      <c r="DJ111" s="801"/>
      <c r="DK111" s="801"/>
      <c r="DL111" s="801" t="s">
        <v>449</v>
      </c>
      <c r="DM111" s="801"/>
      <c r="DN111" s="801"/>
      <c r="DO111" s="801"/>
      <c r="DP111" s="801"/>
      <c r="DQ111" s="801" t="s">
        <v>448</v>
      </c>
      <c r="DR111" s="801"/>
      <c r="DS111" s="801"/>
      <c r="DT111" s="801"/>
      <c r="DU111" s="801"/>
      <c r="DV111" s="778" t="s">
        <v>400</v>
      </c>
      <c r="DW111" s="778"/>
      <c r="DX111" s="778"/>
      <c r="DY111" s="778"/>
      <c r="DZ111" s="779"/>
    </row>
    <row r="112" spans="1:131" s="216" customFormat="1" ht="26.25" customHeight="1">
      <c r="A112" s="896" t="s">
        <v>453</v>
      </c>
      <c r="B112" s="897"/>
      <c r="C112" s="736" t="s">
        <v>454</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t="s">
        <v>400</v>
      </c>
      <c r="AB112" s="764"/>
      <c r="AC112" s="764"/>
      <c r="AD112" s="764"/>
      <c r="AE112" s="765"/>
      <c r="AF112" s="766" t="s">
        <v>189</v>
      </c>
      <c r="AG112" s="764"/>
      <c r="AH112" s="764"/>
      <c r="AI112" s="764"/>
      <c r="AJ112" s="765"/>
      <c r="AK112" s="766" t="s">
        <v>400</v>
      </c>
      <c r="AL112" s="764"/>
      <c r="AM112" s="764"/>
      <c r="AN112" s="764"/>
      <c r="AO112" s="765"/>
      <c r="AP112" s="808" t="s">
        <v>400</v>
      </c>
      <c r="AQ112" s="809"/>
      <c r="AR112" s="809"/>
      <c r="AS112" s="809"/>
      <c r="AT112" s="810"/>
      <c r="AU112" s="916"/>
      <c r="AV112" s="917"/>
      <c r="AW112" s="917"/>
      <c r="AX112" s="917"/>
      <c r="AY112" s="917"/>
      <c r="AZ112" s="799" t="s">
        <v>455</v>
      </c>
      <c r="BA112" s="736"/>
      <c r="BB112" s="736"/>
      <c r="BC112" s="736"/>
      <c r="BD112" s="736"/>
      <c r="BE112" s="736"/>
      <c r="BF112" s="736"/>
      <c r="BG112" s="736"/>
      <c r="BH112" s="736"/>
      <c r="BI112" s="736"/>
      <c r="BJ112" s="736"/>
      <c r="BK112" s="736"/>
      <c r="BL112" s="736"/>
      <c r="BM112" s="736"/>
      <c r="BN112" s="736"/>
      <c r="BO112" s="736"/>
      <c r="BP112" s="737"/>
      <c r="BQ112" s="800">
        <v>3257409</v>
      </c>
      <c r="BR112" s="801"/>
      <c r="BS112" s="801"/>
      <c r="BT112" s="801"/>
      <c r="BU112" s="801"/>
      <c r="BV112" s="801">
        <v>2916257</v>
      </c>
      <c r="BW112" s="801"/>
      <c r="BX112" s="801"/>
      <c r="BY112" s="801"/>
      <c r="BZ112" s="801"/>
      <c r="CA112" s="801">
        <v>2507228</v>
      </c>
      <c r="CB112" s="801"/>
      <c r="CC112" s="801"/>
      <c r="CD112" s="801"/>
      <c r="CE112" s="801"/>
      <c r="CF112" s="859">
        <v>16.100000000000001</v>
      </c>
      <c r="CG112" s="860"/>
      <c r="CH112" s="860"/>
      <c r="CI112" s="860"/>
      <c r="CJ112" s="860"/>
      <c r="CK112" s="911"/>
      <c r="CL112" s="805"/>
      <c r="CM112" s="799" t="s">
        <v>456</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t="s">
        <v>400</v>
      </c>
      <c r="DH112" s="801"/>
      <c r="DI112" s="801"/>
      <c r="DJ112" s="801"/>
      <c r="DK112" s="801"/>
      <c r="DL112" s="801" t="s">
        <v>448</v>
      </c>
      <c r="DM112" s="801"/>
      <c r="DN112" s="801"/>
      <c r="DO112" s="801"/>
      <c r="DP112" s="801"/>
      <c r="DQ112" s="801" t="s">
        <v>448</v>
      </c>
      <c r="DR112" s="801"/>
      <c r="DS112" s="801"/>
      <c r="DT112" s="801"/>
      <c r="DU112" s="801"/>
      <c r="DV112" s="778" t="s">
        <v>448</v>
      </c>
      <c r="DW112" s="778"/>
      <c r="DX112" s="778"/>
      <c r="DY112" s="778"/>
      <c r="DZ112" s="779"/>
    </row>
    <row r="113" spans="1:130" s="216" customFormat="1" ht="26.25" customHeight="1">
      <c r="A113" s="898"/>
      <c r="B113" s="899"/>
      <c r="C113" s="736" t="s">
        <v>457</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330308</v>
      </c>
      <c r="AB113" s="903"/>
      <c r="AC113" s="903"/>
      <c r="AD113" s="903"/>
      <c r="AE113" s="904"/>
      <c r="AF113" s="905">
        <v>290872</v>
      </c>
      <c r="AG113" s="903"/>
      <c r="AH113" s="903"/>
      <c r="AI113" s="903"/>
      <c r="AJ113" s="904"/>
      <c r="AK113" s="905">
        <v>282348</v>
      </c>
      <c r="AL113" s="903"/>
      <c r="AM113" s="903"/>
      <c r="AN113" s="903"/>
      <c r="AO113" s="904"/>
      <c r="AP113" s="906">
        <v>1.8</v>
      </c>
      <c r="AQ113" s="907"/>
      <c r="AR113" s="907"/>
      <c r="AS113" s="907"/>
      <c r="AT113" s="908"/>
      <c r="AU113" s="916"/>
      <c r="AV113" s="917"/>
      <c r="AW113" s="917"/>
      <c r="AX113" s="917"/>
      <c r="AY113" s="917"/>
      <c r="AZ113" s="799" t="s">
        <v>458</v>
      </c>
      <c r="BA113" s="736"/>
      <c r="BB113" s="736"/>
      <c r="BC113" s="736"/>
      <c r="BD113" s="736"/>
      <c r="BE113" s="736"/>
      <c r="BF113" s="736"/>
      <c r="BG113" s="736"/>
      <c r="BH113" s="736"/>
      <c r="BI113" s="736"/>
      <c r="BJ113" s="736"/>
      <c r="BK113" s="736"/>
      <c r="BL113" s="736"/>
      <c r="BM113" s="736"/>
      <c r="BN113" s="736"/>
      <c r="BO113" s="736"/>
      <c r="BP113" s="737"/>
      <c r="BQ113" s="800">
        <v>318533</v>
      </c>
      <c r="BR113" s="801"/>
      <c r="BS113" s="801"/>
      <c r="BT113" s="801"/>
      <c r="BU113" s="801"/>
      <c r="BV113" s="801">
        <v>392009</v>
      </c>
      <c r="BW113" s="801"/>
      <c r="BX113" s="801"/>
      <c r="BY113" s="801"/>
      <c r="BZ113" s="801"/>
      <c r="CA113" s="801">
        <v>350558</v>
      </c>
      <c r="CB113" s="801"/>
      <c r="CC113" s="801"/>
      <c r="CD113" s="801"/>
      <c r="CE113" s="801"/>
      <c r="CF113" s="859">
        <v>2.2999999999999998</v>
      </c>
      <c r="CG113" s="860"/>
      <c r="CH113" s="860"/>
      <c r="CI113" s="860"/>
      <c r="CJ113" s="860"/>
      <c r="CK113" s="911"/>
      <c r="CL113" s="805"/>
      <c r="CM113" s="799" t="s">
        <v>459</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t="s">
        <v>449</v>
      </c>
      <c r="DH113" s="764"/>
      <c r="DI113" s="764"/>
      <c r="DJ113" s="764"/>
      <c r="DK113" s="765"/>
      <c r="DL113" s="766" t="s">
        <v>448</v>
      </c>
      <c r="DM113" s="764"/>
      <c r="DN113" s="764"/>
      <c r="DO113" s="764"/>
      <c r="DP113" s="765"/>
      <c r="DQ113" s="766" t="s">
        <v>449</v>
      </c>
      <c r="DR113" s="764"/>
      <c r="DS113" s="764"/>
      <c r="DT113" s="764"/>
      <c r="DU113" s="765"/>
      <c r="DV113" s="808" t="s">
        <v>448</v>
      </c>
      <c r="DW113" s="809"/>
      <c r="DX113" s="809"/>
      <c r="DY113" s="809"/>
      <c r="DZ113" s="810"/>
    </row>
    <row r="114" spans="1:130" s="216" customFormat="1" ht="26.25" customHeight="1">
      <c r="A114" s="898"/>
      <c r="B114" s="899"/>
      <c r="C114" s="736" t="s">
        <v>460</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v>47907</v>
      </c>
      <c r="AB114" s="764"/>
      <c r="AC114" s="764"/>
      <c r="AD114" s="764"/>
      <c r="AE114" s="765"/>
      <c r="AF114" s="766">
        <v>44506</v>
      </c>
      <c r="AG114" s="764"/>
      <c r="AH114" s="764"/>
      <c r="AI114" s="764"/>
      <c r="AJ114" s="765"/>
      <c r="AK114" s="766">
        <v>47010</v>
      </c>
      <c r="AL114" s="764"/>
      <c r="AM114" s="764"/>
      <c r="AN114" s="764"/>
      <c r="AO114" s="765"/>
      <c r="AP114" s="808">
        <v>0.3</v>
      </c>
      <c r="AQ114" s="809"/>
      <c r="AR114" s="809"/>
      <c r="AS114" s="809"/>
      <c r="AT114" s="810"/>
      <c r="AU114" s="916"/>
      <c r="AV114" s="917"/>
      <c r="AW114" s="917"/>
      <c r="AX114" s="917"/>
      <c r="AY114" s="917"/>
      <c r="AZ114" s="799" t="s">
        <v>461</v>
      </c>
      <c r="BA114" s="736"/>
      <c r="BB114" s="736"/>
      <c r="BC114" s="736"/>
      <c r="BD114" s="736"/>
      <c r="BE114" s="736"/>
      <c r="BF114" s="736"/>
      <c r="BG114" s="736"/>
      <c r="BH114" s="736"/>
      <c r="BI114" s="736"/>
      <c r="BJ114" s="736"/>
      <c r="BK114" s="736"/>
      <c r="BL114" s="736"/>
      <c r="BM114" s="736"/>
      <c r="BN114" s="736"/>
      <c r="BO114" s="736"/>
      <c r="BP114" s="737"/>
      <c r="BQ114" s="800">
        <v>2073562</v>
      </c>
      <c r="BR114" s="801"/>
      <c r="BS114" s="801"/>
      <c r="BT114" s="801"/>
      <c r="BU114" s="801"/>
      <c r="BV114" s="801">
        <v>2230315</v>
      </c>
      <c r="BW114" s="801"/>
      <c r="BX114" s="801"/>
      <c r="BY114" s="801"/>
      <c r="BZ114" s="801"/>
      <c r="CA114" s="801">
        <v>2300037</v>
      </c>
      <c r="CB114" s="801"/>
      <c r="CC114" s="801"/>
      <c r="CD114" s="801"/>
      <c r="CE114" s="801"/>
      <c r="CF114" s="859">
        <v>14.8</v>
      </c>
      <c r="CG114" s="860"/>
      <c r="CH114" s="860"/>
      <c r="CI114" s="860"/>
      <c r="CJ114" s="860"/>
      <c r="CK114" s="911"/>
      <c r="CL114" s="805"/>
      <c r="CM114" s="799" t="s">
        <v>462</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t="s">
        <v>448</v>
      </c>
      <c r="DH114" s="764"/>
      <c r="DI114" s="764"/>
      <c r="DJ114" s="764"/>
      <c r="DK114" s="765"/>
      <c r="DL114" s="766" t="s">
        <v>189</v>
      </c>
      <c r="DM114" s="764"/>
      <c r="DN114" s="764"/>
      <c r="DO114" s="764"/>
      <c r="DP114" s="765"/>
      <c r="DQ114" s="766" t="s">
        <v>448</v>
      </c>
      <c r="DR114" s="764"/>
      <c r="DS114" s="764"/>
      <c r="DT114" s="764"/>
      <c r="DU114" s="765"/>
      <c r="DV114" s="808" t="s">
        <v>448</v>
      </c>
      <c r="DW114" s="809"/>
      <c r="DX114" s="809"/>
      <c r="DY114" s="809"/>
      <c r="DZ114" s="810"/>
    </row>
    <row r="115" spans="1:130" s="216" customFormat="1" ht="26.25" customHeight="1">
      <c r="A115" s="898"/>
      <c r="B115" s="899"/>
      <c r="C115" s="736" t="s">
        <v>463</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v>21949</v>
      </c>
      <c r="AB115" s="903"/>
      <c r="AC115" s="903"/>
      <c r="AD115" s="903"/>
      <c r="AE115" s="904"/>
      <c r="AF115" s="905">
        <v>21251</v>
      </c>
      <c r="AG115" s="903"/>
      <c r="AH115" s="903"/>
      <c r="AI115" s="903"/>
      <c r="AJ115" s="904"/>
      <c r="AK115" s="905">
        <v>19305</v>
      </c>
      <c r="AL115" s="903"/>
      <c r="AM115" s="903"/>
      <c r="AN115" s="903"/>
      <c r="AO115" s="904"/>
      <c r="AP115" s="906">
        <v>0.1</v>
      </c>
      <c r="AQ115" s="907"/>
      <c r="AR115" s="907"/>
      <c r="AS115" s="907"/>
      <c r="AT115" s="908"/>
      <c r="AU115" s="916"/>
      <c r="AV115" s="917"/>
      <c r="AW115" s="917"/>
      <c r="AX115" s="917"/>
      <c r="AY115" s="917"/>
      <c r="AZ115" s="799" t="s">
        <v>464</v>
      </c>
      <c r="BA115" s="736"/>
      <c r="BB115" s="736"/>
      <c r="BC115" s="736"/>
      <c r="BD115" s="736"/>
      <c r="BE115" s="736"/>
      <c r="BF115" s="736"/>
      <c r="BG115" s="736"/>
      <c r="BH115" s="736"/>
      <c r="BI115" s="736"/>
      <c r="BJ115" s="736"/>
      <c r="BK115" s="736"/>
      <c r="BL115" s="736"/>
      <c r="BM115" s="736"/>
      <c r="BN115" s="736"/>
      <c r="BO115" s="736"/>
      <c r="BP115" s="737"/>
      <c r="BQ115" s="800">
        <v>13931</v>
      </c>
      <c r="BR115" s="801"/>
      <c r="BS115" s="801"/>
      <c r="BT115" s="801"/>
      <c r="BU115" s="801"/>
      <c r="BV115" s="801">
        <v>6654</v>
      </c>
      <c r="BW115" s="801"/>
      <c r="BX115" s="801"/>
      <c r="BY115" s="801"/>
      <c r="BZ115" s="801"/>
      <c r="CA115" s="801">
        <v>7192</v>
      </c>
      <c r="CB115" s="801"/>
      <c r="CC115" s="801"/>
      <c r="CD115" s="801"/>
      <c r="CE115" s="801"/>
      <c r="CF115" s="859">
        <v>0</v>
      </c>
      <c r="CG115" s="860"/>
      <c r="CH115" s="860"/>
      <c r="CI115" s="860"/>
      <c r="CJ115" s="860"/>
      <c r="CK115" s="911"/>
      <c r="CL115" s="805"/>
      <c r="CM115" s="799" t="s">
        <v>465</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t="s">
        <v>448</v>
      </c>
      <c r="DH115" s="764"/>
      <c r="DI115" s="764"/>
      <c r="DJ115" s="764"/>
      <c r="DK115" s="765"/>
      <c r="DL115" s="766" t="s">
        <v>448</v>
      </c>
      <c r="DM115" s="764"/>
      <c r="DN115" s="764"/>
      <c r="DO115" s="764"/>
      <c r="DP115" s="765"/>
      <c r="DQ115" s="766" t="s">
        <v>400</v>
      </c>
      <c r="DR115" s="764"/>
      <c r="DS115" s="764"/>
      <c r="DT115" s="764"/>
      <c r="DU115" s="765"/>
      <c r="DV115" s="808" t="s">
        <v>400</v>
      </c>
      <c r="DW115" s="809"/>
      <c r="DX115" s="809"/>
      <c r="DY115" s="809"/>
      <c r="DZ115" s="810"/>
    </row>
    <row r="116" spans="1:130" s="216" customFormat="1" ht="26.25" customHeight="1">
      <c r="A116" s="900"/>
      <c r="B116" s="901"/>
      <c r="C116" s="823" t="s">
        <v>466</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t="s">
        <v>400</v>
      </c>
      <c r="AB116" s="764"/>
      <c r="AC116" s="764"/>
      <c r="AD116" s="764"/>
      <c r="AE116" s="765"/>
      <c r="AF116" s="766" t="s">
        <v>448</v>
      </c>
      <c r="AG116" s="764"/>
      <c r="AH116" s="764"/>
      <c r="AI116" s="764"/>
      <c r="AJ116" s="765"/>
      <c r="AK116" s="766" t="s">
        <v>400</v>
      </c>
      <c r="AL116" s="764"/>
      <c r="AM116" s="764"/>
      <c r="AN116" s="764"/>
      <c r="AO116" s="765"/>
      <c r="AP116" s="808" t="s">
        <v>448</v>
      </c>
      <c r="AQ116" s="809"/>
      <c r="AR116" s="809"/>
      <c r="AS116" s="809"/>
      <c r="AT116" s="810"/>
      <c r="AU116" s="916"/>
      <c r="AV116" s="917"/>
      <c r="AW116" s="917"/>
      <c r="AX116" s="917"/>
      <c r="AY116" s="917"/>
      <c r="AZ116" s="893" t="s">
        <v>467</v>
      </c>
      <c r="BA116" s="894"/>
      <c r="BB116" s="894"/>
      <c r="BC116" s="894"/>
      <c r="BD116" s="894"/>
      <c r="BE116" s="894"/>
      <c r="BF116" s="894"/>
      <c r="BG116" s="894"/>
      <c r="BH116" s="894"/>
      <c r="BI116" s="894"/>
      <c r="BJ116" s="894"/>
      <c r="BK116" s="894"/>
      <c r="BL116" s="894"/>
      <c r="BM116" s="894"/>
      <c r="BN116" s="894"/>
      <c r="BO116" s="894"/>
      <c r="BP116" s="895"/>
      <c r="BQ116" s="800" t="s">
        <v>448</v>
      </c>
      <c r="BR116" s="801"/>
      <c r="BS116" s="801"/>
      <c r="BT116" s="801"/>
      <c r="BU116" s="801"/>
      <c r="BV116" s="801" t="s">
        <v>400</v>
      </c>
      <c r="BW116" s="801"/>
      <c r="BX116" s="801"/>
      <c r="BY116" s="801"/>
      <c r="BZ116" s="801"/>
      <c r="CA116" s="801" t="s">
        <v>448</v>
      </c>
      <c r="CB116" s="801"/>
      <c r="CC116" s="801"/>
      <c r="CD116" s="801"/>
      <c r="CE116" s="801"/>
      <c r="CF116" s="859" t="s">
        <v>448</v>
      </c>
      <c r="CG116" s="860"/>
      <c r="CH116" s="860"/>
      <c r="CI116" s="860"/>
      <c r="CJ116" s="860"/>
      <c r="CK116" s="911"/>
      <c r="CL116" s="805"/>
      <c r="CM116" s="799" t="s">
        <v>468</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t="s">
        <v>400</v>
      </c>
      <c r="DH116" s="764"/>
      <c r="DI116" s="764"/>
      <c r="DJ116" s="764"/>
      <c r="DK116" s="765"/>
      <c r="DL116" s="766" t="s">
        <v>448</v>
      </c>
      <c r="DM116" s="764"/>
      <c r="DN116" s="764"/>
      <c r="DO116" s="764"/>
      <c r="DP116" s="765"/>
      <c r="DQ116" s="766" t="s">
        <v>400</v>
      </c>
      <c r="DR116" s="764"/>
      <c r="DS116" s="764"/>
      <c r="DT116" s="764"/>
      <c r="DU116" s="765"/>
      <c r="DV116" s="808" t="s">
        <v>448</v>
      </c>
      <c r="DW116" s="809"/>
      <c r="DX116" s="809"/>
      <c r="DY116" s="809"/>
      <c r="DZ116" s="810"/>
    </row>
    <row r="117" spans="1:130" s="216" customFormat="1" ht="26.25" customHeight="1">
      <c r="A117" s="879" t="s">
        <v>194</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469</v>
      </c>
      <c r="Z117" s="881"/>
      <c r="AA117" s="886">
        <v>5370240</v>
      </c>
      <c r="AB117" s="887"/>
      <c r="AC117" s="887"/>
      <c r="AD117" s="887"/>
      <c r="AE117" s="888"/>
      <c r="AF117" s="889">
        <v>5550631</v>
      </c>
      <c r="AG117" s="887"/>
      <c r="AH117" s="887"/>
      <c r="AI117" s="887"/>
      <c r="AJ117" s="888"/>
      <c r="AK117" s="889">
        <v>5714940</v>
      </c>
      <c r="AL117" s="887"/>
      <c r="AM117" s="887"/>
      <c r="AN117" s="887"/>
      <c r="AO117" s="888"/>
      <c r="AP117" s="890"/>
      <c r="AQ117" s="891"/>
      <c r="AR117" s="891"/>
      <c r="AS117" s="891"/>
      <c r="AT117" s="892"/>
      <c r="AU117" s="916"/>
      <c r="AV117" s="917"/>
      <c r="AW117" s="917"/>
      <c r="AX117" s="917"/>
      <c r="AY117" s="917"/>
      <c r="AZ117" s="847" t="s">
        <v>470</v>
      </c>
      <c r="BA117" s="848"/>
      <c r="BB117" s="848"/>
      <c r="BC117" s="848"/>
      <c r="BD117" s="848"/>
      <c r="BE117" s="848"/>
      <c r="BF117" s="848"/>
      <c r="BG117" s="848"/>
      <c r="BH117" s="848"/>
      <c r="BI117" s="848"/>
      <c r="BJ117" s="848"/>
      <c r="BK117" s="848"/>
      <c r="BL117" s="848"/>
      <c r="BM117" s="848"/>
      <c r="BN117" s="848"/>
      <c r="BO117" s="848"/>
      <c r="BP117" s="849"/>
      <c r="BQ117" s="800" t="s">
        <v>400</v>
      </c>
      <c r="BR117" s="801"/>
      <c r="BS117" s="801"/>
      <c r="BT117" s="801"/>
      <c r="BU117" s="801"/>
      <c r="BV117" s="801" t="s">
        <v>448</v>
      </c>
      <c r="BW117" s="801"/>
      <c r="BX117" s="801"/>
      <c r="BY117" s="801"/>
      <c r="BZ117" s="801"/>
      <c r="CA117" s="801" t="s">
        <v>448</v>
      </c>
      <c r="CB117" s="801"/>
      <c r="CC117" s="801"/>
      <c r="CD117" s="801"/>
      <c r="CE117" s="801"/>
      <c r="CF117" s="859" t="s">
        <v>448</v>
      </c>
      <c r="CG117" s="860"/>
      <c r="CH117" s="860"/>
      <c r="CI117" s="860"/>
      <c r="CJ117" s="860"/>
      <c r="CK117" s="911"/>
      <c r="CL117" s="805"/>
      <c r="CM117" s="799" t="s">
        <v>471</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448</v>
      </c>
      <c r="DH117" s="764"/>
      <c r="DI117" s="764"/>
      <c r="DJ117" s="764"/>
      <c r="DK117" s="765"/>
      <c r="DL117" s="766" t="s">
        <v>448</v>
      </c>
      <c r="DM117" s="764"/>
      <c r="DN117" s="764"/>
      <c r="DO117" s="764"/>
      <c r="DP117" s="765"/>
      <c r="DQ117" s="766" t="s">
        <v>448</v>
      </c>
      <c r="DR117" s="764"/>
      <c r="DS117" s="764"/>
      <c r="DT117" s="764"/>
      <c r="DU117" s="765"/>
      <c r="DV117" s="808" t="s">
        <v>448</v>
      </c>
      <c r="DW117" s="809"/>
      <c r="DX117" s="809"/>
      <c r="DY117" s="809"/>
      <c r="DZ117" s="810"/>
    </row>
    <row r="118" spans="1:130" s="216" customFormat="1" ht="26.25" customHeight="1">
      <c r="A118" s="879" t="s">
        <v>443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440</v>
      </c>
      <c r="AB118" s="880"/>
      <c r="AC118" s="880"/>
      <c r="AD118" s="880"/>
      <c r="AE118" s="881"/>
      <c r="AF118" s="882" t="s">
        <v>441</v>
      </c>
      <c r="AG118" s="880"/>
      <c r="AH118" s="880"/>
      <c r="AI118" s="880"/>
      <c r="AJ118" s="881"/>
      <c r="AK118" s="882" t="s">
        <v>315</v>
      </c>
      <c r="AL118" s="880"/>
      <c r="AM118" s="880"/>
      <c r="AN118" s="880"/>
      <c r="AO118" s="881"/>
      <c r="AP118" s="883" t="s">
        <v>442</v>
      </c>
      <c r="AQ118" s="884"/>
      <c r="AR118" s="884"/>
      <c r="AS118" s="884"/>
      <c r="AT118" s="885"/>
      <c r="AU118" s="916"/>
      <c r="AV118" s="917"/>
      <c r="AW118" s="917"/>
      <c r="AX118" s="917"/>
      <c r="AY118" s="917"/>
      <c r="AZ118" s="822" t="s">
        <v>472</v>
      </c>
      <c r="BA118" s="823"/>
      <c r="BB118" s="823"/>
      <c r="BC118" s="823"/>
      <c r="BD118" s="823"/>
      <c r="BE118" s="823"/>
      <c r="BF118" s="823"/>
      <c r="BG118" s="823"/>
      <c r="BH118" s="823"/>
      <c r="BI118" s="823"/>
      <c r="BJ118" s="823"/>
      <c r="BK118" s="823"/>
      <c r="BL118" s="823"/>
      <c r="BM118" s="823"/>
      <c r="BN118" s="823"/>
      <c r="BO118" s="823"/>
      <c r="BP118" s="824"/>
      <c r="BQ118" s="863" t="s">
        <v>400</v>
      </c>
      <c r="BR118" s="829"/>
      <c r="BS118" s="829"/>
      <c r="BT118" s="829"/>
      <c r="BU118" s="829"/>
      <c r="BV118" s="829" t="s">
        <v>400</v>
      </c>
      <c r="BW118" s="829"/>
      <c r="BX118" s="829"/>
      <c r="BY118" s="829"/>
      <c r="BZ118" s="829"/>
      <c r="CA118" s="829" t="s">
        <v>448</v>
      </c>
      <c r="CB118" s="829"/>
      <c r="CC118" s="829"/>
      <c r="CD118" s="829"/>
      <c r="CE118" s="829"/>
      <c r="CF118" s="859" t="s">
        <v>400</v>
      </c>
      <c r="CG118" s="860"/>
      <c r="CH118" s="860"/>
      <c r="CI118" s="860"/>
      <c r="CJ118" s="860"/>
      <c r="CK118" s="911"/>
      <c r="CL118" s="805"/>
      <c r="CM118" s="799" t="s">
        <v>473</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400</v>
      </c>
      <c r="DH118" s="764"/>
      <c r="DI118" s="764"/>
      <c r="DJ118" s="764"/>
      <c r="DK118" s="765"/>
      <c r="DL118" s="766" t="s">
        <v>400</v>
      </c>
      <c r="DM118" s="764"/>
      <c r="DN118" s="764"/>
      <c r="DO118" s="764"/>
      <c r="DP118" s="765"/>
      <c r="DQ118" s="766" t="s">
        <v>400</v>
      </c>
      <c r="DR118" s="764"/>
      <c r="DS118" s="764"/>
      <c r="DT118" s="764"/>
      <c r="DU118" s="765"/>
      <c r="DV118" s="808" t="s">
        <v>448</v>
      </c>
      <c r="DW118" s="809"/>
      <c r="DX118" s="809"/>
      <c r="DY118" s="809"/>
      <c r="DZ118" s="810"/>
    </row>
    <row r="119" spans="1:130" s="216" customFormat="1" ht="26.25" customHeight="1">
      <c r="A119" s="802" t="s">
        <v>446</v>
      </c>
      <c r="B119" s="803"/>
      <c r="C119" s="844" t="s">
        <v>447</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189</v>
      </c>
      <c r="AB119" s="873"/>
      <c r="AC119" s="873"/>
      <c r="AD119" s="873"/>
      <c r="AE119" s="874"/>
      <c r="AF119" s="875" t="s">
        <v>400</v>
      </c>
      <c r="AG119" s="873"/>
      <c r="AH119" s="873"/>
      <c r="AI119" s="873"/>
      <c r="AJ119" s="874"/>
      <c r="AK119" s="875" t="s">
        <v>400</v>
      </c>
      <c r="AL119" s="873"/>
      <c r="AM119" s="873"/>
      <c r="AN119" s="873"/>
      <c r="AO119" s="874"/>
      <c r="AP119" s="876" t="s">
        <v>400</v>
      </c>
      <c r="AQ119" s="877"/>
      <c r="AR119" s="877"/>
      <c r="AS119" s="877"/>
      <c r="AT119" s="878"/>
      <c r="AU119" s="918"/>
      <c r="AV119" s="919"/>
      <c r="AW119" s="919"/>
      <c r="AX119" s="919"/>
      <c r="AY119" s="919"/>
      <c r="AZ119" s="237" t="s">
        <v>194</v>
      </c>
      <c r="BA119" s="237"/>
      <c r="BB119" s="237"/>
      <c r="BC119" s="237"/>
      <c r="BD119" s="237"/>
      <c r="BE119" s="237"/>
      <c r="BF119" s="237"/>
      <c r="BG119" s="237"/>
      <c r="BH119" s="237"/>
      <c r="BI119" s="237"/>
      <c r="BJ119" s="237"/>
      <c r="BK119" s="237"/>
      <c r="BL119" s="237"/>
      <c r="BM119" s="237"/>
      <c r="BN119" s="237"/>
      <c r="BO119" s="861" t="s">
        <v>474</v>
      </c>
      <c r="BP119" s="862"/>
      <c r="BQ119" s="863">
        <v>56305848</v>
      </c>
      <c r="BR119" s="829"/>
      <c r="BS119" s="829"/>
      <c r="BT119" s="829"/>
      <c r="BU119" s="829"/>
      <c r="BV119" s="829">
        <v>57188731</v>
      </c>
      <c r="BW119" s="829"/>
      <c r="BX119" s="829"/>
      <c r="BY119" s="829"/>
      <c r="BZ119" s="829"/>
      <c r="CA119" s="829">
        <v>54435643</v>
      </c>
      <c r="CB119" s="829"/>
      <c r="CC119" s="829"/>
      <c r="CD119" s="829"/>
      <c r="CE119" s="829"/>
      <c r="CF119" s="732"/>
      <c r="CG119" s="733"/>
      <c r="CH119" s="733"/>
      <c r="CI119" s="733"/>
      <c r="CJ119" s="818"/>
      <c r="CK119" s="912"/>
      <c r="CL119" s="807"/>
      <c r="CM119" s="822" t="s">
        <v>475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t="s">
        <v>448</v>
      </c>
      <c r="DH119" s="748"/>
      <c r="DI119" s="748"/>
      <c r="DJ119" s="748"/>
      <c r="DK119" s="749"/>
      <c r="DL119" s="750" t="s">
        <v>448</v>
      </c>
      <c r="DM119" s="748"/>
      <c r="DN119" s="748"/>
      <c r="DO119" s="748"/>
      <c r="DP119" s="749"/>
      <c r="DQ119" s="750" t="s">
        <v>189</v>
      </c>
      <c r="DR119" s="748"/>
      <c r="DS119" s="748"/>
      <c r="DT119" s="748"/>
      <c r="DU119" s="749"/>
      <c r="DV119" s="832" t="s">
        <v>448</v>
      </c>
      <c r="DW119" s="833"/>
      <c r="DX119" s="833"/>
      <c r="DY119" s="833"/>
      <c r="DZ119" s="834"/>
    </row>
    <row r="120" spans="1:130" s="216" customFormat="1" ht="26.25" customHeight="1">
      <c r="A120" s="804"/>
      <c r="B120" s="805"/>
      <c r="C120" s="799" t="s">
        <v>452</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448</v>
      </c>
      <c r="AB120" s="764"/>
      <c r="AC120" s="764"/>
      <c r="AD120" s="764"/>
      <c r="AE120" s="765"/>
      <c r="AF120" s="766" t="s">
        <v>189</v>
      </c>
      <c r="AG120" s="764"/>
      <c r="AH120" s="764"/>
      <c r="AI120" s="764"/>
      <c r="AJ120" s="765"/>
      <c r="AK120" s="766" t="s">
        <v>448</v>
      </c>
      <c r="AL120" s="764"/>
      <c r="AM120" s="764"/>
      <c r="AN120" s="764"/>
      <c r="AO120" s="765"/>
      <c r="AP120" s="808" t="s">
        <v>448</v>
      </c>
      <c r="AQ120" s="809"/>
      <c r="AR120" s="809"/>
      <c r="AS120" s="809"/>
      <c r="AT120" s="810"/>
      <c r="AU120" s="864" t="s">
        <v>476</v>
      </c>
      <c r="AV120" s="865"/>
      <c r="AW120" s="865"/>
      <c r="AX120" s="865"/>
      <c r="AY120" s="866"/>
      <c r="AZ120" s="844" t="s">
        <v>477</v>
      </c>
      <c r="BA120" s="792"/>
      <c r="BB120" s="792"/>
      <c r="BC120" s="792"/>
      <c r="BD120" s="792"/>
      <c r="BE120" s="792"/>
      <c r="BF120" s="792"/>
      <c r="BG120" s="792"/>
      <c r="BH120" s="792"/>
      <c r="BI120" s="792"/>
      <c r="BJ120" s="792"/>
      <c r="BK120" s="792"/>
      <c r="BL120" s="792"/>
      <c r="BM120" s="792"/>
      <c r="BN120" s="792"/>
      <c r="BO120" s="792"/>
      <c r="BP120" s="793"/>
      <c r="BQ120" s="845">
        <v>15221943</v>
      </c>
      <c r="BR120" s="826"/>
      <c r="BS120" s="826"/>
      <c r="BT120" s="826"/>
      <c r="BU120" s="826"/>
      <c r="BV120" s="826">
        <v>15336095</v>
      </c>
      <c r="BW120" s="826"/>
      <c r="BX120" s="826"/>
      <c r="BY120" s="826"/>
      <c r="BZ120" s="826"/>
      <c r="CA120" s="826">
        <v>15902703</v>
      </c>
      <c r="CB120" s="826"/>
      <c r="CC120" s="826"/>
      <c r="CD120" s="826"/>
      <c r="CE120" s="826"/>
      <c r="CF120" s="850">
        <v>102.1</v>
      </c>
      <c r="CG120" s="851"/>
      <c r="CH120" s="851"/>
      <c r="CI120" s="851"/>
      <c r="CJ120" s="851"/>
      <c r="CK120" s="852" t="s">
        <v>478</v>
      </c>
      <c r="CL120" s="836"/>
      <c r="CM120" s="836"/>
      <c r="CN120" s="836"/>
      <c r="CO120" s="837"/>
      <c r="CP120" s="856" t="s">
        <v>479</v>
      </c>
      <c r="CQ120" s="857"/>
      <c r="CR120" s="857"/>
      <c r="CS120" s="857"/>
      <c r="CT120" s="857"/>
      <c r="CU120" s="857"/>
      <c r="CV120" s="857"/>
      <c r="CW120" s="857"/>
      <c r="CX120" s="857"/>
      <c r="CY120" s="857"/>
      <c r="CZ120" s="857"/>
      <c r="DA120" s="857"/>
      <c r="DB120" s="857"/>
      <c r="DC120" s="857"/>
      <c r="DD120" s="857"/>
      <c r="DE120" s="857"/>
      <c r="DF120" s="858"/>
      <c r="DG120" s="845">
        <v>2972208</v>
      </c>
      <c r="DH120" s="826"/>
      <c r="DI120" s="826"/>
      <c r="DJ120" s="826"/>
      <c r="DK120" s="826"/>
      <c r="DL120" s="826">
        <v>2652912</v>
      </c>
      <c r="DM120" s="826"/>
      <c r="DN120" s="826"/>
      <c r="DO120" s="826"/>
      <c r="DP120" s="826"/>
      <c r="DQ120" s="826">
        <v>2310520</v>
      </c>
      <c r="DR120" s="826"/>
      <c r="DS120" s="826"/>
      <c r="DT120" s="826"/>
      <c r="DU120" s="826"/>
      <c r="DV120" s="827">
        <v>14.8</v>
      </c>
      <c r="DW120" s="827"/>
      <c r="DX120" s="827"/>
      <c r="DY120" s="827"/>
      <c r="DZ120" s="828"/>
    </row>
    <row r="121" spans="1:130" s="216" customFormat="1" ht="26.25" customHeight="1">
      <c r="A121" s="804"/>
      <c r="B121" s="805"/>
      <c r="C121" s="847" t="s">
        <v>480</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t="s">
        <v>448</v>
      </c>
      <c r="AB121" s="764"/>
      <c r="AC121" s="764"/>
      <c r="AD121" s="764"/>
      <c r="AE121" s="765"/>
      <c r="AF121" s="766" t="s">
        <v>448</v>
      </c>
      <c r="AG121" s="764"/>
      <c r="AH121" s="764"/>
      <c r="AI121" s="764"/>
      <c r="AJ121" s="765"/>
      <c r="AK121" s="766" t="s">
        <v>448</v>
      </c>
      <c r="AL121" s="764"/>
      <c r="AM121" s="764"/>
      <c r="AN121" s="764"/>
      <c r="AO121" s="765"/>
      <c r="AP121" s="808" t="s">
        <v>448</v>
      </c>
      <c r="AQ121" s="809"/>
      <c r="AR121" s="809"/>
      <c r="AS121" s="809"/>
      <c r="AT121" s="810"/>
      <c r="AU121" s="867"/>
      <c r="AV121" s="868"/>
      <c r="AW121" s="868"/>
      <c r="AX121" s="868"/>
      <c r="AY121" s="869"/>
      <c r="AZ121" s="799" t="s">
        <v>481</v>
      </c>
      <c r="BA121" s="736"/>
      <c r="BB121" s="736"/>
      <c r="BC121" s="736"/>
      <c r="BD121" s="736"/>
      <c r="BE121" s="736"/>
      <c r="BF121" s="736"/>
      <c r="BG121" s="736"/>
      <c r="BH121" s="736"/>
      <c r="BI121" s="736"/>
      <c r="BJ121" s="736"/>
      <c r="BK121" s="736"/>
      <c r="BL121" s="736"/>
      <c r="BM121" s="736"/>
      <c r="BN121" s="736"/>
      <c r="BO121" s="736"/>
      <c r="BP121" s="737"/>
      <c r="BQ121" s="800">
        <v>11732744</v>
      </c>
      <c r="BR121" s="801"/>
      <c r="BS121" s="801"/>
      <c r="BT121" s="801"/>
      <c r="BU121" s="801"/>
      <c r="BV121" s="801">
        <v>10948788</v>
      </c>
      <c r="BW121" s="801"/>
      <c r="BX121" s="801"/>
      <c r="BY121" s="801"/>
      <c r="BZ121" s="801"/>
      <c r="CA121" s="801">
        <v>10279828</v>
      </c>
      <c r="CB121" s="801"/>
      <c r="CC121" s="801"/>
      <c r="CD121" s="801"/>
      <c r="CE121" s="801"/>
      <c r="CF121" s="859">
        <v>66</v>
      </c>
      <c r="CG121" s="860"/>
      <c r="CH121" s="860"/>
      <c r="CI121" s="860"/>
      <c r="CJ121" s="860"/>
      <c r="CK121" s="853"/>
      <c r="CL121" s="839"/>
      <c r="CM121" s="839"/>
      <c r="CN121" s="839"/>
      <c r="CO121" s="840"/>
      <c r="CP121" s="819" t="s">
        <v>422</v>
      </c>
      <c r="CQ121" s="820"/>
      <c r="CR121" s="820"/>
      <c r="CS121" s="820"/>
      <c r="CT121" s="820"/>
      <c r="CU121" s="820"/>
      <c r="CV121" s="820"/>
      <c r="CW121" s="820"/>
      <c r="CX121" s="820"/>
      <c r="CY121" s="820"/>
      <c r="CZ121" s="820"/>
      <c r="DA121" s="820"/>
      <c r="DB121" s="820"/>
      <c r="DC121" s="820"/>
      <c r="DD121" s="820"/>
      <c r="DE121" s="820"/>
      <c r="DF121" s="821"/>
      <c r="DG121" s="800">
        <v>176589</v>
      </c>
      <c r="DH121" s="801"/>
      <c r="DI121" s="801"/>
      <c r="DJ121" s="801"/>
      <c r="DK121" s="801"/>
      <c r="DL121" s="801">
        <v>165537</v>
      </c>
      <c r="DM121" s="801"/>
      <c r="DN121" s="801"/>
      <c r="DO121" s="801"/>
      <c r="DP121" s="801"/>
      <c r="DQ121" s="801">
        <v>120809</v>
      </c>
      <c r="DR121" s="801"/>
      <c r="DS121" s="801"/>
      <c r="DT121" s="801"/>
      <c r="DU121" s="801"/>
      <c r="DV121" s="778">
        <v>0.8</v>
      </c>
      <c r="DW121" s="778"/>
      <c r="DX121" s="778"/>
      <c r="DY121" s="778"/>
      <c r="DZ121" s="779"/>
    </row>
    <row r="122" spans="1:130" s="216" customFormat="1" ht="26.25" customHeight="1">
      <c r="A122" s="804"/>
      <c r="B122" s="805"/>
      <c r="C122" s="799" t="s">
        <v>462</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t="s">
        <v>189</v>
      </c>
      <c r="AB122" s="764"/>
      <c r="AC122" s="764"/>
      <c r="AD122" s="764"/>
      <c r="AE122" s="765"/>
      <c r="AF122" s="766" t="s">
        <v>448</v>
      </c>
      <c r="AG122" s="764"/>
      <c r="AH122" s="764"/>
      <c r="AI122" s="764"/>
      <c r="AJ122" s="765"/>
      <c r="AK122" s="766" t="s">
        <v>189</v>
      </c>
      <c r="AL122" s="764"/>
      <c r="AM122" s="764"/>
      <c r="AN122" s="764"/>
      <c r="AO122" s="765"/>
      <c r="AP122" s="808" t="s">
        <v>448</v>
      </c>
      <c r="AQ122" s="809"/>
      <c r="AR122" s="809"/>
      <c r="AS122" s="809"/>
      <c r="AT122" s="810"/>
      <c r="AU122" s="867"/>
      <c r="AV122" s="868"/>
      <c r="AW122" s="868"/>
      <c r="AX122" s="868"/>
      <c r="AY122" s="869"/>
      <c r="AZ122" s="822" t="s">
        <v>482</v>
      </c>
      <c r="BA122" s="823"/>
      <c r="BB122" s="823"/>
      <c r="BC122" s="823"/>
      <c r="BD122" s="823"/>
      <c r="BE122" s="823"/>
      <c r="BF122" s="823"/>
      <c r="BG122" s="823"/>
      <c r="BH122" s="823"/>
      <c r="BI122" s="823"/>
      <c r="BJ122" s="823"/>
      <c r="BK122" s="823"/>
      <c r="BL122" s="823"/>
      <c r="BM122" s="823"/>
      <c r="BN122" s="823"/>
      <c r="BO122" s="823"/>
      <c r="BP122" s="824"/>
      <c r="BQ122" s="863">
        <v>32275464</v>
      </c>
      <c r="BR122" s="829"/>
      <c r="BS122" s="829"/>
      <c r="BT122" s="829"/>
      <c r="BU122" s="829"/>
      <c r="BV122" s="829">
        <v>33830159</v>
      </c>
      <c r="BW122" s="829"/>
      <c r="BX122" s="829"/>
      <c r="BY122" s="829"/>
      <c r="BZ122" s="829"/>
      <c r="CA122" s="829">
        <v>32866405</v>
      </c>
      <c r="CB122" s="829"/>
      <c r="CC122" s="829"/>
      <c r="CD122" s="829"/>
      <c r="CE122" s="829"/>
      <c r="CF122" s="830">
        <v>211.1</v>
      </c>
      <c r="CG122" s="831"/>
      <c r="CH122" s="831"/>
      <c r="CI122" s="831"/>
      <c r="CJ122" s="831"/>
      <c r="CK122" s="853"/>
      <c r="CL122" s="839"/>
      <c r="CM122" s="839"/>
      <c r="CN122" s="839"/>
      <c r="CO122" s="840"/>
      <c r="CP122" s="819" t="s">
        <v>483</v>
      </c>
      <c r="CQ122" s="820"/>
      <c r="CR122" s="820"/>
      <c r="CS122" s="820"/>
      <c r="CT122" s="820"/>
      <c r="CU122" s="820"/>
      <c r="CV122" s="820"/>
      <c r="CW122" s="820"/>
      <c r="CX122" s="820"/>
      <c r="CY122" s="820"/>
      <c r="CZ122" s="820"/>
      <c r="DA122" s="820"/>
      <c r="DB122" s="820"/>
      <c r="DC122" s="820"/>
      <c r="DD122" s="820"/>
      <c r="DE122" s="820"/>
      <c r="DF122" s="821"/>
      <c r="DG122" s="800">
        <v>108612</v>
      </c>
      <c r="DH122" s="801"/>
      <c r="DI122" s="801"/>
      <c r="DJ122" s="801"/>
      <c r="DK122" s="801"/>
      <c r="DL122" s="801">
        <v>97808</v>
      </c>
      <c r="DM122" s="801"/>
      <c r="DN122" s="801"/>
      <c r="DO122" s="801"/>
      <c r="DP122" s="801"/>
      <c r="DQ122" s="801">
        <v>75899</v>
      </c>
      <c r="DR122" s="801"/>
      <c r="DS122" s="801"/>
      <c r="DT122" s="801"/>
      <c r="DU122" s="801"/>
      <c r="DV122" s="778">
        <v>0.5</v>
      </c>
      <c r="DW122" s="778"/>
      <c r="DX122" s="778"/>
      <c r="DY122" s="778"/>
      <c r="DZ122" s="779"/>
    </row>
    <row r="123" spans="1:130" s="216" customFormat="1" ht="26.25" customHeight="1">
      <c r="A123" s="804"/>
      <c r="B123" s="805"/>
      <c r="C123" s="799" t="s">
        <v>468</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t="s">
        <v>189</v>
      </c>
      <c r="AB123" s="764"/>
      <c r="AC123" s="764"/>
      <c r="AD123" s="764"/>
      <c r="AE123" s="765"/>
      <c r="AF123" s="766" t="s">
        <v>189</v>
      </c>
      <c r="AG123" s="764"/>
      <c r="AH123" s="764"/>
      <c r="AI123" s="764"/>
      <c r="AJ123" s="765"/>
      <c r="AK123" s="766" t="s">
        <v>189</v>
      </c>
      <c r="AL123" s="764"/>
      <c r="AM123" s="764"/>
      <c r="AN123" s="764"/>
      <c r="AO123" s="765"/>
      <c r="AP123" s="808" t="s">
        <v>189</v>
      </c>
      <c r="AQ123" s="809"/>
      <c r="AR123" s="809"/>
      <c r="AS123" s="809"/>
      <c r="AT123" s="810"/>
      <c r="AU123" s="870"/>
      <c r="AV123" s="871"/>
      <c r="AW123" s="871"/>
      <c r="AX123" s="871"/>
      <c r="AY123" s="871"/>
      <c r="AZ123" s="237" t="s">
        <v>194</v>
      </c>
      <c r="BA123" s="237"/>
      <c r="BB123" s="237"/>
      <c r="BC123" s="237"/>
      <c r="BD123" s="237"/>
      <c r="BE123" s="237"/>
      <c r="BF123" s="237"/>
      <c r="BG123" s="237"/>
      <c r="BH123" s="237"/>
      <c r="BI123" s="237"/>
      <c r="BJ123" s="237"/>
      <c r="BK123" s="237"/>
      <c r="BL123" s="237"/>
      <c r="BM123" s="237"/>
      <c r="BN123" s="237"/>
      <c r="BO123" s="861" t="s">
        <v>484</v>
      </c>
      <c r="BP123" s="862"/>
      <c r="BQ123" s="816">
        <v>59230151</v>
      </c>
      <c r="BR123" s="817"/>
      <c r="BS123" s="817"/>
      <c r="BT123" s="817"/>
      <c r="BU123" s="817"/>
      <c r="BV123" s="817">
        <v>60115042</v>
      </c>
      <c r="BW123" s="817"/>
      <c r="BX123" s="817"/>
      <c r="BY123" s="817"/>
      <c r="BZ123" s="817"/>
      <c r="CA123" s="817">
        <v>59048936</v>
      </c>
      <c r="CB123" s="817"/>
      <c r="CC123" s="817"/>
      <c r="CD123" s="817"/>
      <c r="CE123" s="817"/>
      <c r="CF123" s="732"/>
      <c r="CG123" s="733"/>
      <c r="CH123" s="733"/>
      <c r="CI123" s="733"/>
      <c r="CJ123" s="818"/>
      <c r="CK123" s="853"/>
      <c r="CL123" s="839"/>
      <c r="CM123" s="839"/>
      <c r="CN123" s="839"/>
      <c r="CO123" s="840"/>
      <c r="CP123" s="819" t="s">
        <v>416</v>
      </c>
      <c r="CQ123" s="820"/>
      <c r="CR123" s="820"/>
      <c r="CS123" s="820"/>
      <c r="CT123" s="820"/>
      <c r="CU123" s="820"/>
      <c r="CV123" s="820"/>
      <c r="CW123" s="820"/>
      <c r="CX123" s="820"/>
      <c r="CY123" s="820"/>
      <c r="CZ123" s="820"/>
      <c r="DA123" s="820"/>
      <c r="DB123" s="820"/>
      <c r="DC123" s="820"/>
      <c r="DD123" s="820"/>
      <c r="DE123" s="820"/>
      <c r="DF123" s="821"/>
      <c r="DG123" s="763" t="s">
        <v>189</v>
      </c>
      <c r="DH123" s="764"/>
      <c r="DI123" s="764"/>
      <c r="DJ123" s="764"/>
      <c r="DK123" s="765"/>
      <c r="DL123" s="766" t="s">
        <v>400</v>
      </c>
      <c r="DM123" s="764"/>
      <c r="DN123" s="764"/>
      <c r="DO123" s="764"/>
      <c r="DP123" s="765"/>
      <c r="DQ123" s="766" t="s">
        <v>400</v>
      </c>
      <c r="DR123" s="764"/>
      <c r="DS123" s="764"/>
      <c r="DT123" s="764"/>
      <c r="DU123" s="765"/>
      <c r="DV123" s="808" t="s">
        <v>189</v>
      </c>
      <c r="DW123" s="809"/>
      <c r="DX123" s="809"/>
      <c r="DY123" s="809"/>
      <c r="DZ123" s="810"/>
    </row>
    <row r="124" spans="1:130" s="216" customFormat="1" ht="26.25" customHeight="1" thickBot="1">
      <c r="A124" s="804"/>
      <c r="B124" s="805"/>
      <c r="C124" s="799" t="s">
        <v>471</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189</v>
      </c>
      <c r="AB124" s="764"/>
      <c r="AC124" s="764"/>
      <c r="AD124" s="764"/>
      <c r="AE124" s="765"/>
      <c r="AF124" s="766" t="s">
        <v>485</v>
      </c>
      <c r="AG124" s="764"/>
      <c r="AH124" s="764"/>
      <c r="AI124" s="764"/>
      <c r="AJ124" s="765"/>
      <c r="AK124" s="766" t="s">
        <v>189</v>
      </c>
      <c r="AL124" s="764"/>
      <c r="AM124" s="764"/>
      <c r="AN124" s="764"/>
      <c r="AO124" s="765"/>
      <c r="AP124" s="808" t="s">
        <v>400</v>
      </c>
      <c r="AQ124" s="809"/>
      <c r="AR124" s="809"/>
      <c r="AS124" s="809"/>
      <c r="AT124" s="810"/>
      <c r="AU124" s="811" t="s">
        <v>486</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t="s">
        <v>189</v>
      </c>
      <c r="BR124" s="815"/>
      <c r="BS124" s="815"/>
      <c r="BT124" s="815"/>
      <c r="BU124" s="815"/>
      <c r="BV124" s="815" t="s">
        <v>189</v>
      </c>
      <c r="BW124" s="815"/>
      <c r="BX124" s="815"/>
      <c r="BY124" s="815"/>
      <c r="BZ124" s="815"/>
      <c r="CA124" s="815" t="s">
        <v>189</v>
      </c>
      <c r="CB124" s="815"/>
      <c r="CC124" s="815"/>
      <c r="CD124" s="815"/>
      <c r="CE124" s="815"/>
      <c r="CF124" s="710"/>
      <c r="CG124" s="711"/>
      <c r="CH124" s="711"/>
      <c r="CI124" s="711"/>
      <c r="CJ124" s="846"/>
      <c r="CK124" s="854"/>
      <c r="CL124" s="854"/>
      <c r="CM124" s="854"/>
      <c r="CN124" s="854"/>
      <c r="CO124" s="855"/>
      <c r="CP124" s="819" t="s">
        <v>487</v>
      </c>
      <c r="CQ124" s="820"/>
      <c r="CR124" s="820"/>
      <c r="CS124" s="820"/>
      <c r="CT124" s="820"/>
      <c r="CU124" s="820"/>
      <c r="CV124" s="820"/>
      <c r="CW124" s="820"/>
      <c r="CX124" s="820"/>
      <c r="CY124" s="820"/>
      <c r="CZ124" s="820"/>
      <c r="DA124" s="820"/>
      <c r="DB124" s="820"/>
      <c r="DC124" s="820"/>
      <c r="DD124" s="820"/>
      <c r="DE124" s="820"/>
      <c r="DF124" s="821"/>
      <c r="DG124" s="747" t="s">
        <v>400</v>
      </c>
      <c r="DH124" s="748"/>
      <c r="DI124" s="748"/>
      <c r="DJ124" s="748"/>
      <c r="DK124" s="749"/>
      <c r="DL124" s="750" t="s">
        <v>400</v>
      </c>
      <c r="DM124" s="748"/>
      <c r="DN124" s="748"/>
      <c r="DO124" s="748"/>
      <c r="DP124" s="749"/>
      <c r="DQ124" s="750" t="s">
        <v>400</v>
      </c>
      <c r="DR124" s="748"/>
      <c r="DS124" s="748"/>
      <c r="DT124" s="748"/>
      <c r="DU124" s="749"/>
      <c r="DV124" s="832" t="s">
        <v>189</v>
      </c>
      <c r="DW124" s="833"/>
      <c r="DX124" s="833"/>
      <c r="DY124" s="833"/>
      <c r="DZ124" s="834"/>
    </row>
    <row r="125" spans="1:130" s="216" customFormat="1" ht="26.25" customHeight="1">
      <c r="A125" s="804"/>
      <c r="B125" s="805"/>
      <c r="C125" s="799" t="s">
        <v>473</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400</v>
      </c>
      <c r="AB125" s="764"/>
      <c r="AC125" s="764"/>
      <c r="AD125" s="764"/>
      <c r="AE125" s="765"/>
      <c r="AF125" s="766" t="s">
        <v>189</v>
      </c>
      <c r="AG125" s="764"/>
      <c r="AH125" s="764"/>
      <c r="AI125" s="764"/>
      <c r="AJ125" s="765"/>
      <c r="AK125" s="766" t="s">
        <v>189</v>
      </c>
      <c r="AL125" s="764"/>
      <c r="AM125" s="764"/>
      <c r="AN125" s="764"/>
      <c r="AO125" s="765"/>
      <c r="AP125" s="808" t="s">
        <v>485</v>
      </c>
      <c r="AQ125" s="809"/>
      <c r="AR125" s="809"/>
      <c r="AS125" s="809"/>
      <c r="AT125" s="810"/>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5" t="s">
        <v>488</v>
      </c>
      <c r="CL125" s="836"/>
      <c r="CM125" s="836"/>
      <c r="CN125" s="836"/>
      <c r="CO125" s="837"/>
      <c r="CP125" s="844" t="s">
        <v>489</v>
      </c>
      <c r="CQ125" s="792"/>
      <c r="CR125" s="792"/>
      <c r="CS125" s="792"/>
      <c r="CT125" s="792"/>
      <c r="CU125" s="792"/>
      <c r="CV125" s="792"/>
      <c r="CW125" s="792"/>
      <c r="CX125" s="792"/>
      <c r="CY125" s="792"/>
      <c r="CZ125" s="792"/>
      <c r="DA125" s="792"/>
      <c r="DB125" s="792"/>
      <c r="DC125" s="792"/>
      <c r="DD125" s="792"/>
      <c r="DE125" s="792"/>
      <c r="DF125" s="793"/>
      <c r="DG125" s="845" t="s">
        <v>400</v>
      </c>
      <c r="DH125" s="826"/>
      <c r="DI125" s="826"/>
      <c r="DJ125" s="826"/>
      <c r="DK125" s="826"/>
      <c r="DL125" s="826" t="s">
        <v>400</v>
      </c>
      <c r="DM125" s="826"/>
      <c r="DN125" s="826"/>
      <c r="DO125" s="826"/>
      <c r="DP125" s="826"/>
      <c r="DQ125" s="826" t="s">
        <v>189</v>
      </c>
      <c r="DR125" s="826"/>
      <c r="DS125" s="826"/>
      <c r="DT125" s="826"/>
      <c r="DU125" s="826"/>
      <c r="DV125" s="827" t="s">
        <v>400</v>
      </c>
      <c r="DW125" s="827"/>
      <c r="DX125" s="827"/>
      <c r="DY125" s="827"/>
      <c r="DZ125" s="828"/>
    </row>
    <row r="126" spans="1:130" s="216" customFormat="1" ht="26.25" customHeight="1" thickBot="1">
      <c r="A126" s="804"/>
      <c r="B126" s="805"/>
      <c r="C126" s="799" t="s">
        <v>475</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t="s">
        <v>400</v>
      </c>
      <c r="AB126" s="764"/>
      <c r="AC126" s="764"/>
      <c r="AD126" s="764"/>
      <c r="AE126" s="765"/>
      <c r="AF126" s="766" t="s">
        <v>189</v>
      </c>
      <c r="AG126" s="764"/>
      <c r="AH126" s="764"/>
      <c r="AI126" s="764"/>
      <c r="AJ126" s="765"/>
      <c r="AK126" s="766" t="s">
        <v>189</v>
      </c>
      <c r="AL126" s="764"/>
      <c r="AM126" s="764"/>
      <c r="AN126" s="764"/>
      <c r="AO126" s="765"/>
      <c r="AP126" s="808" t="s">
        <v>400</v>
      </c>
      <c r="AQ126" s="809"/>
      <c r="AR126" s="809"/>
      <c r="AS126" s="809"/>
      <c r="AT126" s="810"/>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8"/>
      <c r="CL126" s="839"/>
      <c r="CM126" s="839"/>
      <c r="CN126" s="839"/>
      <c r="CO126" s="840"/>
      <c r="CP126" s="799" t="s">
        <v>490</v>
      </c>
      <c r="CQ126" s="736"/>
      <c r="CR126" s="736"/>
      <c r="CS126" s="736"/>
      <c r="CT126" s="736"/>
      <c r="CU126" s="736"/>
      <c r="CV126" s="736"/>
      <c r="CW126" s="736"/>
      <c r="CX126" s="736"/>
      <c r="CY126" s="736"/>
      <c r="CZ126" s="736"/>
      <c r="DA126" s="736"/>
      <c r="DB126" s="736"/>
      <c r="DC126" s="736"/>
      <c r="DD126" s="736"/>
      <c r="DE126" s="736"/>
      <c r="DF126" s="737"/>
      <c r="DG126" s="800" t="s">
        <v>400</v>
      </c>
      <c r="DH126" s="801"/>
      <c r="DI126" s="801"/>
      <c r="DJ126" s="801"/>
      <c r="DK126" s="801"/>
      <c r="DL126" s="801" t="s">
        <v>189</v>
      </c>
      <c r="DM126" s="801"/>
      <c r="DN126" s="801"/>
      <c r="DO126" s="801"/>
      <c r="DP126" s="801"/>
      <c r="DQ126" s="801" t="s">
        <v>189</v>
      </c>
      <c r="DR126" s="801"/>
      <c r="DS126" s="801"/>
      <c r="DT126" s="801"/>
      <c r="DU126" s="801"/>
      <c r="DV126" s="778" t="s">
        <v>400</v>
      </c>
      <c r="DW126" s="778"/>
      <c r="DX126" s="778"/>
      <c r="DY126" s="778"/>
      <c r="DZ126" s="779"/>
    </row>
    <row r="127" spans="1:130" s="216" customFormat="1" ht="26.25" customHeight="1">
      <c r="A127" s="806"/>
      <c r="B127" s="807"/>
      <c r="C127" s="822" t="s">
        <v>491</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v>21949</v>
      </c>
      <c r="AB127" s="764"/>
      <c r="AC127" s="764"/>
      <c r="AD127" s="764"/>
      <c r="AE127" s="765"/>
      <c r="AF127" s="766">
        <v>21251</v>
      </c>
      <c r="AG127" s="764"/>
      <c r="AH127" s="764"/>
      <c r="AI127" s="764"/>
      <c r="AJ127" s="765"/>
      <c r="AK127" s="766">
        <v>19305</v>
      </c>
      <c r="AL127" s="764"/>
      <c r="AM127" s="764"/>
      <c r="AN127" s="764"/>
      <c r="AO127" s="765"/>
      <c r="AP127" s="808">
        <v>0.1</v>
      </c>
      <c r="AQ127" s="809"/>
      <c r="AR127" s="809"/>
      <c r="AS127" s="809"/>
      <c r="AT127" s="810"/>
      <c r="AU127" s="218"/>
      <c r="AV127" s="218"/>
      <c r="AW127" s="218"/>
      <c r="AX127" s="825" t="s">
        <v>492</v>
      </c>
      <c r="AY127" s="796"/>
      <c r="AZ127" s="796"/>
      <c r="BA127" s="796"/>
      <c r="BB127" s="796"/>
      <c r="BC127" s="796"/>
      <c r="BD127" s="796"/>
      <c r="BE127" s="797"/>
      <c r="BF127" s="795" t="s">
        <v>493</v>
      </c>
      <c r="BG127" s="796"/>
      <c r="BH127" s="796"/>
      <c r="BI127" s="796"/>
      <c r="BJ127" s="796"/>
      <c r="BK127" s="796"/>
      <c r="BL127" s="797"/>
      <c r="BM127" s="795" t="s">
        <v>494</v>
      </c>
      <c r="BN127" s="796"/>
      <c r="BO127" s="796"/>
      <c r="BP127" s="796"/>
      <c r="BQ127" s="796"/>
      <c r="BR127" s="796"/>
      <c r="BS127" s="797"/>
      <c r="BT127" s="795" t="s">
        <v>495</v>
      </c>
      <c r="BU127" s="796"/>
      <c r="BV127" s="796"/>
      <c r="BW127" s="796"/>
      <c r="BX127" s="796"/>
      <c r="BY127" s="796"/>
      <c r="BZ127" s="798"/>
      <c r="CA127" s="218"/>
      <c r="CB127" s="218"/>
      <c r="CC127" s="218"/>
      <c r="CD127" s="241"/>
      <c r="CE127" s="241"/>
      <c r="CF127" s="241"/>
      <c r="CG127" s="218"/>
      <c r="CH127" s="218"/>
      <c r="CI127" s="218"/>
      <c r="CJ127" s="240"/>
      <c r="CK127" s="838"/>
      <c r="CL127" s="839"/>
      <c r="CM127" s="839"/>
      <c r="CN127" s="839"/>
      <c r="CO127" s="840"/>
      <c r="CP127" s="799" t="s">
        <v>496</v>
      </c>
      <c r="CQ127" s="736"/>
      <c r="CR127" s="736"/>
      <c r="CS127" s="736"/>
      <c r="CT127" s="736"/>
      <c r="CU127" s="736"/>
      <c r="CV127" s="736"/>
      <c r="CW127" s="736"/>
      <c r="CX127" s="736"/>
      <c r="CY127" s="736"/>
      <c r="CZ127" s="736"/>
      <c r="DA127" s="736"/>
      <c r="DB127" s="736"/>
      <c r="DC127" s="736"/>
      <c r="DD127" s="736"/>
      <c r="DE127" s="736"/>
      <c r="DF127" s="737"/>
      <c r="DG127" s="800" t="s">
        <v>485</v>
      </c>
      <c r="DH127" s="801"/>
      <c r="DI127" s="801"/>
      <c r="DJ127" s="801"/>
      <c r="DK127" s="801"/>
      <c r="DL127" s="801" t="s">
        <v>189</v>
      </c>
      <c r="DM127" s="801"/>
      <c r="DN127" s="801"/>
      <c r="DO127" s="801"/>
      <c r="DP127" s="801"/>
      <c r="DQ127" s="801" t="s">
        <v>189</v>
      </c>
      <c r="DR127" s="801"/>
      <c r="DS127" s="801"/>
      <c r="DT127" s="801"/>
      <c r="DU127" s="801"/>
      <c r="DV127" s="778" t="s">
        <v>400</v>
      </c>
      <c r="DW127" s="778"/>
      <c r="DX127" s="778"/>
      <c r="DY127" s="778"/>
      <c r="DZ127" s="779"/>
    </row>
    <row r="128" spans="1:130" s="216" customFormat="1" ht="26.25" customHeight="1" thickBot="1">
      <c r="A128" s="780" t="s">
        <v>497</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498</v>
      </c>
      <c r="X128" s="782"/>
      <c r="Y128" s="782"/>
      <c r="Z128" s="783"/>
      <c r="AA128" s="784">
        <v>1072170</v>
      </c>
      <c r="AB128" s="785"/>
      <c r="AC128" s="785"/>
      <c r="AD128" s="785"/>
      <c r="AE128" s="786"/>
      <c r="AF128" s="787">
        <v>1146053</v>
      </c>
      <c r="AG128" s="785"/>
      <c r="AH128" s="785"/>
      <c r="AI128" s="785"/>
      <c r="AJ128" s="786"/>
      <c r="AK128" s="787">
        <v>1144294</v>
      </c>
      <c r="AL128" s="785"/>
      <c r="AM128" s="785"/>
      <c r="AN128" s="785"/>
      <c r="AO128" s="786"/>
      <c r="AP128" s="788"/>
      <c r="AQ128" s="789"/>
      <c r="AR128" s="789"/>
      <c r="AS128" s="789"/>
      <c r="AT128" s="790"/>
      <c r="AU128" s="218"/>
      <c r="AV128" s="218"/>
      <c r="AW128" s="218"/>
      <c r="AX128" s="791" t="s">
        <v>499</v>
      </c>
      <c r="AY128" s="792"/>
      <c r="AZ128" s="792"/>
      <c r="BA128" s="792"/>
      <c r="BB128" s="792"/>
      <c r="BC128" s="792"/>
      <c r="BD128" s="792"/>
      <c r="BE128" s="793"/>
      <c r="BF128" s="770" t="s">
        <v>189</v>
      </c>
      <c r="BG128" s="771"/>
      <c r="BH128" s="771"/>
      <c r="BI128" s="771"/>
      <c r="BJ128" s="771"/>
      <c r="BK128" s="771"/>
      <c r="BL128" s="794"/>
      <c r="BM128" s="770">
        <v>12.56</v>
      </c>
      <c r="BN128" s="771"/>
      <c r="BO128" s="771"/>
      <c r="BP128" s="771"/>
      <c r="BQ128" s="771"/>
      <c r="BR128" s="771"/>
      <c r="BS128" s="794"/>
      <c r="BT128" s="770">
        <v>20</v>
      </c>
      <c r="BU128" s="771"/>
      <c r="BV128" s="771"/>
      <c r="BW128" s="771"/>
      <c r="BX128" s="771"/>
      <c r="BY128" s="771"/>
      <c r="BZ128" s="772"/>
      <c r="CA128" s="241"/>
      <c r="CB128" s="241"/>
      <c r="CC128" s="241"/>
      <c r="CD128" s="241"/>
      <c r="CE128" s="241"/>
      <c r="CF128" s="241"/>
      <c r="CG128" s="218"/>
      <c r="CH128" s="218"/>
      <c r="CI128" s="218"/>
      <c r="CJ128" s="240"/>
      <c r="CK128" s="841"/>
      <c r="CL128" s="842"/>
      <c r="CM128" s="842"/>
      <c r="CN128" s="842"/>
      <c r="CO128" s="843"/>
      <c r="CP128" s="773" t="s">
        <v>500</v>
      </c>
      <c r="CQ128" s="714"/>
      <c r="CR128" s="714"/>
      <c r="CS128" s="714"/>
      <c r="CT128" s="714"/>
      <c r="CU128" s="714"/>
      <c r="CV128" s="714"/>
      <c r="CW128" s="714"/>
      <c r="CX128" s="714"/>
      <c r="CY128" s="714"/>
      <c r="CZ128" s="714"/>
      <c r="DA128" s="714"/>
      <c r="DB128" s="714"/>
      <c r="DC128" s="714"/>
      <c r="DD128" s="714"/>
      <c r="DE128" s="714"/>
      <c r="DF128" s="715"/>
      <c r="DG128" s="774">
        <v>13931</v>
      </c>
      <c r="DH128" s="775"/>
      <c r="DI128" s="775"/>
      <c r="DJ128" s="775"/>
      <c r="DK128" s="775"/>
      <c r="DL128" s="775">
        <v>6654</v>
      </c>
      <c r="DM128" s="775"/>
      <c r="DN128" s="775"/>
      <c r="DO128" s="775"/>
      <c r="DP128" s="775"/>
      <c r="DQ128" s="775">
        <v>7192</v>
      </c>
      <c r="DR128" s="775"/>
      <c r="DS128" s="775"/>
      <c r="DT128" s="775"/>
      <c r="DU128" s="775"/>
      <c r="DV128" s="776">
        <v>0</v>
      </c>
      <c r="DW128" s="776"/>
      <c r="DX128" s="776"/>
      <c r="DY128" s="776"/>
      <c r="DZ128" s="777"/>
    </row>
    <row r="129" spans="1:131" s="216" customFormat="1" ht="26.25" customHeight="1">
      <c r="A129" s="758" t="s">
        <v>107</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501</v>
      </c>
      <c r="X129" s="761"/>
      <c r="Y129" s="761"/>
      <c r="Z129" s="762"/>
      <c r="AA129" s="763">
        <v>17769457</v>
      </c>
      <c r="AB129" s="764"/>
      <c r="AC129" s="764"/>
      <c r="AD129" s="764"/>
      <c r="AE129" s="765"/>
      <c r="AF129" s="766">
        <v>18057203</v>
      </c>
      <c r="AG129" s="764"/>
      <c r="AH129" s="764"/>
      <c r="AI129" s="764"/>
      <c r="AJ129" s="765"/>
      <c r="AK129" s="766">
        <v>18557836</v>
      </c>
      <c r="AL129" s="764"/>
      <c r="AM129" s="764"/>
      <c r="AN129" s="764"/>
      <c r="AO129" s="765"/>
      <c r="AP129" s="767"/>
      <c r="AQ129" s="768"/>
      <c r="AR129" s="768"/>
      <c r="AS129" s="768"/>
      <c r="AT129" s="769"/>
      <c r="AU129" s="219"/>
      <c r="AV129" s="219"/>
      <c r="AW129" s="219"/>
      <c r="AX129" s="735" t="s">
        <v>502</v>
      </c>
      <c r="AY129" s="736"/>
      <c r="AZ129" s="736"/>
      <c r="BA129" s="736"/>
      <c r="BB129" s="736"/>
      <c r="BC129" s="736"/>
      <c r="BD129" s="736"/>
      <c r="BE129" s="737"/>
      <c r="BF129" s="754" t="s">
        <v>400</v>
      </c>
      <c r="BG129" s="755"/>
      <c r="BH129" s="755"/>
      <c r="BI129" s="755"/>
      <c r="BJ129" s="755"/>
      <c r="BK129" s="755"/>
      <c r="BL129" s="756"/>
      <c r="BM129" s="754">
        <v>17.559999999999999</v>
      </c>
      <c r="BN129" s="755"/>
      <c r="BO129" s="755"/>
      <c r="BP129" s="755"/>
      <c r="BQ129" s="755"/>
      <c r="BR129" s="755"/>
      <c r="BS129" s="756"/>
      <c r="BT129" s="754">
        <v>30</v>
      </c>
      <c r="BU129" s="755"/>
      <c r="BV129" s="755"/>
      <c r="BW129" s="755"/>
      <c r="BX129" s="755"/>
      <c r="BY129" s="755"/>
      <c r="BZ129" s="757"/>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c r="A130" s="758" t="s">
        <v>503</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504</v>
      </c>
      <c r="X130" s="761"/>
      <c r="Y130" s="761"/>
      <c r="Z130" s="762"/>
      <c r="AA130" s="763">
        <v>3135757</v>
      </c>
      <c r="AB130" s="764"/>
      <c r="AC130" s="764"/>
      <c r="AD130" s="764"/>
      <c r="AE130" s="765"/>
      <c r="AF130" s="766">
        <v>3089208</v>
      </c>
      <c r="AG130" s="764"/>
      <c r="AH130" s="764"/>
      <c r="AI130" s="764"/>
      <c r="AJ130" s="765"/>
      <c r="AK130" s="766">
        <v>2987919</v>
      </c>
      <c r="AL130" s="764"/>
      <c r="AM130" s="764"/>
      <c r="AN130" s="764"/>
      <c r="AO130" s="765"/>
      <c r="AP130" s="767"/>
      <c r="AQ130" s="768"/>
      <c r="AR130" s="768"/>
      <c r="AS130" s="768"/>
      <c r="AT130" s="769"/>
      <c r="AU130" s="219"/>
      <c r="AV130" s="219"/>
      <c r="AW130" s="219"/>
      <c r="AX130" s="735" t="s">
        <v>505</v>
      </c>
      <c r="AY130" s="736"/>
      <c r="AZ130" s="736"/>
      <c r="BA130" s="736"/>
      <c r="BB130" s="736"/>
      <c r="BC130" s="736"/>
      <c r="BD130" s="736"/>
      <c r="BE130" s="737"/>
      <c r="BF130" s="738">
        <v>8.9</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506</v>
      </c>
      <c r="X131" s="745"/>
      <c r="Y131" s="745"/>
      <c r="Z131" s="746"/>
      <c r="AA131" s="747">
        <v>14633700</v>
      </c>
      <c r="AB131" s="748"/>
      <c r="AC131" s="748"/>
      <c r="AD131" s="748"/>
      <c r="AE131" s="749"/>
      <c r="AF131" s="750">
        <v>14967995</v>
      </c>
      <c r="AG131" s="748"/>
      <c r="AH131" s="748"/>
      <c r="AI131" s="748"/>
      <c r="AJ131" s="749"/>
      <c r="AK131" s="750">
        <v>15569917</v>
      </c>
      <c r="AL131" s="748"/>
      <c r="AM131" s="748"/>
      <c r="AN131" s="748"/>
      <c r="AO131" s="749"/>
      <c r="AP131" s="751"/>
      <c r="AQ131" s="752"/>
      <c r="AR131" s="752"/>
      <c r="AS131" s="752"/>
      <c r="AT131" s="753"/>
      <c r="AU131" s="219"/>
      <c r="AV131" s="219"/>
      <c r="AW131" s="219"/>
      <c r="AX131" s="713" t="s">
        <v>507</v>
      </c>
      <c r="AY131" s="714"/>
      <c r="AZ131" s="714"/>
      <c r="BA131" s="714"/>
      <c r="BB131" s="714"/>
      <c r="BC131" s="714"/>
      <c r="BD131" s="714"/>
      <c r="BE131" s="715"/>
      <c r="BF131" s="716" t="s">
        <v>400</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c r="A132" s="722" t="s">
        <v>508</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509</v>
      </c>
      <c r="W132" s="726"/>
      <c r="X132" s="726"/>
      <c r="Y132" s="726"/>
      <c r="Z132" s="727"/>
      <c r="AA132" s="728">
        <v>7.9427144189999996</v>
      </c>
      <c r="AB132" s="729"/>
      <c r="AC132" s="729"/>
      <c r="AD132" s="729"/>
      <c r="AE132" s="730"/>
      <c r="AF132" s="731">
        <v>8.7878837480000005</v>
      </c>
      <c r="AG132" s="729"/>
      <c r="AH132" s="729"/>
      <c r="AI132" s="729"/>
      <c r="AJ132" s="730"/>
      <c r="AK132" s="731">
        <v>10.165288609999999</v>
      </c>
      <c r="AL132" s="729"/>
      <c r="AM132" s="729"/>
      <c r="AN132" s="729"/>
      <c r="AO132" s="730"/>
      <c r="AP132" s="732"/>
      <c r="AQ132" s="733"/>
      <c r="AR132" s="733"/>
      <c r="AS132" s="733"/>
      <c r="AT132" s="734"/>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510</v>
      </c>
      <c r="W133" s="705"/>
      <c r="X133" s="705"/>
      <c r="Y133" s="705"/>
      <c r="Z133" s="706"/>
      <c r="AA133" s="707">
        <v>7.9</v>
      </c>
      <c r="AB133" s="708"/>
      <c r="AC133" s="708"/>
      <c r="AD133" s="708"/>
      <c r="AE133" s="709"/>
      <c r="AF133" s="707">
        <v>8.1</v>
      </c>
      <c r="AG133" s="708"/>
      <c r="AH133" s="708"/>
      <c r="AI133" s="708"/>
      <c r="AJ133" s="709"/>
      <c r="AK133" s="707">
        <v>8.9</v>
      </c>
      <c r="AL133" s="708"/>
      <c r="AM133" s="708"/>
      <c r="AN133" s="708"/>
      <c r="AO133" s="709"/>
      <c r="AP133" s="710"/>
      <c r="AQ133" s="711"/>
      <c r="AR133" s="711"/>
      <c r="AS133" s="711"/>
      <c r="AT133" s="712"/>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85" zoomScaleNormal="85" zoomScaleSheetLayoutView="85" workbookViewId="0">
      <selection activeCell="AO51" sqref="AO51"/>
    </sheetView>
  </sheetViews>
  <sheetFormatPr defaultColWidth="0" defaultRowHeight="13.5" customHeight="1" zeroHeight="1"/>
  <cols>
    <col min="1" max="120" width="2.75" style="246" customWidth="1"/>
    <col min="121" max="121" width="0" style="245" hidden="1" customWidth="1"/>
    <col min="122" max="16384" width="9" style="245" hidden="1"/>
  </cols>
  <sheetData>
    <row r="1" spans="1:120">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row r="3" spans="1:120"/>
    <row r="4" spans="1:120"/>
    <row r="5" spans="1:120"/>
    <row r="6" spans="1:120"/>
    <row r="7" spans="1:120"/>
    <row r="8" spans="1:120"/>
    <row r="9" spans="1:120"/>
    <row r="10" spans="1:120"/>
    <row r="11" spans="1:120"/>
    <row r="12" spans="1:120"/>
    <row r="13" spans="1:120"/>
    <row r="14" spans="1:120"/>
    <row r="15" spans="1:120"/>
    <row r="16" spans="1:120">
      <c r="DP16" s="245"/>
    </row>
    <row r="17" spans="119:120">
      <c r="DP17" s="245"/>
    </row>
    <row r="18" spans="119:120"/>
    <row r="19" spans="119:120"/>
    <row r="20" spans="119:120">
      <c r="DO20" s="245"/>
      <c r="DP20" s="245"/>
    </row>
    <row r="21" spans="119:120">
      <c r="DP21" s="245"/>
    </row>
    <row r="22" spans="119:120"/>
    <row r="23" spans="119:120">
      <c r="DO23" s="245"/>
      <c r="DP23" s="245"/>
    </row>
    <row r="24" spans="119:120">
      <c r="DP24" s="245"/>
    </row>
    <row r="25" spans="119:120">
      <c r="DP25" s="245"/>
    </row>
    <row r="26" spans="119:120">
      <c r="DO26" s="245"/>
      <c r="DP26" s="245"/>
    </row>
    <row r="27" spans="119:120"/>
    <row r="28" spans="119:120">
      <c r="DO28" s="245"/>
      <c r="DP28" s="245"/>
    </row>
    <row r="29" spans="119:120">
      <c r="DP29" s="245"/>
    </row>
    <row r="30" spans="119:120"/>
    <row r="31" spans="119:120">
      <c r="DO31" s="245"/>
      <c r="DP31" s="245"/>
    </row>
    <row r="32" spans="119:120"/>
    <row r="33" spans="98:120">
      <c r="DO33" s="245"/>
      <c r="DP33" s="245"/>
    </row>
    <row r="34" spans="98:120">
      <c r="DM34" s="245"/>
    </row>
    <row r="35" spans="98:120">
      <c r="CT35" s="245"/>
      <c r="CU35" s="245"/>
      <c r="CV35" s="245"/>
      <c r="CY35" s="245"/>
      <c r="CZ35" s="245"/>
      <c r="DA35" s="245"/>
      <c r="DD35" s="245"/>
      <c r="DE35" s="245"/>
      <c r="DF35" s="245"/>
      <c r="DI35" s="245"/>
      <c r="DJ35" s="245"/>
      <c r="DK35" s="245"/>
      <c r="DM35" s="245"/>
      <c r="DN35" s="245"/>
      <c r="DO35" s="245"/>
      <c r="DP35" s="245"/>
    </row>
    <row r="36" spans="98:120"/>
    <row r="37" spans="98:120">
      <c r="CW37" s="245"/>
      <c r="DB37" s="245"/>
      <c r="DG37" s="245"/>
      <c r="DL37" s="245"/>
      <c r="DP37" s="245"/>
    </row>
    <row r="38" spans="98:120">
      <c r="CT38" s="245"/>
      <c r="CU38" s="245"/>
      <c r="CV38" s="245"/>
      <c r="CW38" s="245"/>
      <c r="CY38" s="245"/>
      <c r="CZ38" s="245"/>
      <c r="DA38" s="245"/>
      <c r="DB38" s="245"/>
      <c r="DD38" s="245"/>
      <c r="DE38" s="245"/>
      <c r="DF38" s="245"/>
      <c r="DG38" s="245"/>
      <c r="DI38" s="245"/>
      <c r="DJ38" s="245"/>
      <c r="DK38" s="245"/>
      <c r="DL38" s="245"/>
      <c r="DN38" s="245"/>
      <c r="DO38" s="245"/>
      <c r="DP38" s="245"/>
    </row>
    <row r="39" spans="98:120"/>
    <row r="40" spans="98:120"/>
    <row r="41" spans="98:120"/>
    <row r="42" spans="98:120"/>
    <row r="43" spans="98:120"/>
    <row r="44" spans="98:120"/>
    <row r="45" spans="98:120"/>
    <row r="46" spans="98:120"/>
    <row r="47" spans="98:120"/>
    <row r="48" spans="98:120"/>
    <row r="49" spans="22:120">
      <c r="DN49" s="245"/>
      <c r="DO49" s="245"/>
      <c r="DP49" s="24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5"/>
      <c r="CS63" s="245"/>
      <c r="CX63" s="245"/>
      <c r="DC63" s="245"/>
      <c r="DH63" s="245"/>
    </row>
    <row r="64" spans="22:120">
      <c r="V64" s="245"/>
    </row>
    <row r="65" spans="15:120">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c r="Q66" s="245"/>
      <c r="S66" s="245"/>
      <c r="U66" s="245"/>
      <c r="DM66" s="245"/>
    </row>
    <row r="67" spans="15:120">
      <c r="O67" s="245"/>
      <c r="P67" s="245"/>
      <c r="R67" s="245"/>
      <c r="T67" s="245"/>
      <c r="Y67" s="245"/>
      <c r="CT67" s="245"/>
      <c r="CV67" s="245"/>
      <c r="CW67" s="245"/>
      <c r="CY67" s="245"/>
      <c r="DA67" s="245"/>
      <c r="DB67" s="245"/>
      <c r="DD67" s="245"/>
      <c r="DF67" s="245"/>
      <c r="DG67" s="245"/>
      <c r="DI67" s="245"/>
      <c r="DK67" s="245"/>
      <c r="DL67" s="245"/>
      <c r="DN67" s="245"/>
      <c r="DO67" s="245"/>
      <c r="DP67" s="245"/>
    </row>
    <row r="68" spans="15:120"/>
    <row r="69" spans="15:120"/>
    <row r="70" spans="15:120"/>
    <row r="71" spans="15:120"/>
    <row r="72" spans="15:120">
      <c r="DP72" s="245"/>
    </row>
    <row r="73" spans="15:120">
      <c r="DP73" s="24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5"/>
      <c r="CX96" s="245"/>
      <c r="DC96" s="245"/>
      <c r="DH96" s="245"/>
    </row>
    <row r="97" spans="24:120">
      <c r="CS97" s="245"/>
      <c r="CX97" s="245"/>
      <c r="DC97" s="245"/>
      <c r="DH97" s="245"/>
      <c r="DP97" s="246" t="s">
        <v>511</v>
      </c>
    </row>
    <row r="98" spans="24:120" hidden="1">
      <c r="CS98" s="245"/>
      <c r="CX98" s="245"/>
      <c r="DC98" s="245"/>
      <c r="DH98" s="245"/>
    </row>
    <row r="99" spans="24:120" hidden="1">
      <c r="CS99" s="245"/>
      <c r="CX99" s="245"/>
      <c r="DC99" s="245"/>
      <c r="DH99" s="245"/>
    </row>
    <row r="101" spans="24:120" ht="12" hidden="1" customHeight="1">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c r="CU102" s="245"/>
      <c r="CZ102" s="245"/>
      <c r="DE102" s="245"/>
      <c r="DJ102" s="245"/>
      <c r="DM102" s="245"/>
    </row>
    <row r="103" spans="24:120" hidden="1">
      <c r="CT103" s="245"/>
      <c r="CV103" s="245"/>
      <c r="CW103" s="245"/>
      <c r="CY103" s="245"/>
      <c r="DA103" s="245"/>
      <c r="DB103" s="245"/>
      <c r="DD103" s="245"/>
      <c r="DF103" s="245"/>
      <c r="DG103" s="245"/>
      <c r="DI103" s="245"/>
      <c r="DK103" s="245"/>
      <c r="DL103" s="245"/>
      <c r="DM103" s="245"/>
      <c r="DN103" s="245"/>
      <c r="DO103" s="245"/>
      <c r="DP103" s="245"/>
    </row>
    <row r="104" spans="24:120" hidden="1">
      <c r="CV104" s="245"/>
      <c r="CW104" s="245"/>
      <c r="DA104" s="245"/>
      <c r="DB104" s="245"/>
      <c r="DF104" s="245"/>
      <c r="DG104" s="245"/>
      <c r="DK104" s="245"/>
      <c r="DL104" s="245"/>
      <c r="DN104" s="245"/>
      <c r="DO104" s="245"/>
      <c r="DP104" s="245"/>
    </row>
    <row r="105" spans="24:120" ht="12.75" hidden="1" customHeight="1"/>
  </sheetData>
  <sheetProtection algorithmName="SHA-512" hashValue="zQobW3FyDgzzttMd7NKZKGrlVyRQ0hY9/yDzNaElsS/BakHLvluJ8pNH32szpbmlMfjpjkAbYqprlFjfh8f3bg==" saltValue="Wxq5qf/gBkRvoEq1x6/9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Normal="100" zoomScaleSheetLayoutView="55" workbookViewId="0">
      <selection activeCell="AR89" sqref="AR89"/>
    </sheetView>
  </sheetViews>
  <sheetFormatPr defaultColWidth="0" defaultRowHeight="13.5" customHeight="1" zeroHeight="1"/>
  <cols>
    <col min="1" max="116" width="2.625" style="246" customWidth="1"/>
    <col min="117" max="16384" width="9" style="245" hidden="1"/>
  </cols>
  <sheetData>
    <row r="1" spans="2:116">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row r="3" spans="2:116"/>
    <row r="4" spans="2:116">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row r="7" spans="2:116"/>
    <row r="8" spans="2:116"/>
    <row r="9" spans="2:116"/>
    <row r="10" spans="2:116"/>
    <row r="11" spans="2:116"/>
    <row r="12" spans="2:116"/>
    <row r="13" spans="2:116"/>
    <row r="14" spans="2:116"/>
    <row r="15" spans="2:116"/>
    <row r="16" spans="2:116"/>
    <row r="17" spans="9:116"/>
    <row r="18" spans="9:116">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row r="20" spans="9:116"/>
    <row r="21" spans="9:116">
      <c r="DL21" s="245"/>
    </row>
    <row r="22" spans="9:116">
      <c r="DI22" s="245"/>
      <c r="DJ22" s="245"/>
      <c r="DK22" s="245"/>
      <c r="DL22" s="245"/>
    </row>
    <row r="23" spans="9:116">
      <c r="CY23" s="245"/>
      <c r="CZ23" s="245"/>
      <c r="DA23" s="245"/>
      <c r="DB23" s="245"/>
      <c r="DC23" s="245"/>
      <c r="DD23" s="245"/>
      <c r="DE23" s="245"/>
      <c r="DF23" s="245"/>
      <c r="DG23" s="245"/>
      <c r="DH23" s="245"/>
      <c r="DI23" s="245"/>
      <c r="DJ23" s="245"/>
      <c r="DK23" s="245"/>
      <c r="DL23" s="245"/>
    </row>
    <row r="24" spans="9:116"/>
    <row r="25" spans="9:116"/>
    <row r="26" spans="9:116"/>
    <row r="27" spans="9:116"/>
    <row r="28" spans="9:116"/>
    <row r="29" spans="9:116"/>
    <row r="30" spans="9:116"/>
    <row r="31" spans="9:116"/>
    <row r="32" spans="9:116"/>
    <row r="33" spans="15:116"/>
    <row r="34" spans="15:116"/>
    <row r="35" spans="15:116">
      <c r="CZ35" s="245"/>
      <c r="DA35" s="245"/>
      <c r="DB35" s="245"/>
      <c r="DC35" s="245"/>
      <c r="DD35" s="245"/>
      <c r="DE35" s="245"/>
      <c r="DF35" s="245"/>
      <c r="DG35" s="245"/>
      <c r="DH35" s="245"/>
      <c r="DI35" s="245"/>
      <c r="DJ35" s="245"/>
      <c r="DK35" s="245"/>
      <c r="DL35" s="245"/>
    </row>
    <row r="36" spans="15:116"/>
    <row r="37" spans="15:116">
      <c r="DL37" s="245"/>
    </row>
    <row r="38" spans="15:116">
      <c r="DI38" s="245"/>
      <c r="DJ38" s="245"/>
      <c r="DK38" s="245"/>
      <c r="DL38" s="245"/>
    </row>
    <row r="39" spans="15:116"/>
    <row r="40" spans="15:116"/>
    <row r="41" spans="15:116"/>
    <row r="42" spans="15:116"/>
    <row r="43" spans="15:116">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c r="DL44" s="245"/>
    </row>
    <row r="45" spans="15:116"/>
    <row r="46" spans="15:116">
      <c r="DA46" s="245"/>
      <c r="DB46" s="245"/>
      <c r="DC46" s="245"/>
      <c r="DD46" s="245"/>
      <c r="DE46" s="245"/>
      <c r="DF46" s="245"/>
      <c r="DG46" s="245"/>
      <c r="DH46" s="245"/>
      <c r="DI46" s="245"/>
      <c r="DJ46" s="245"/>
      <c r="DK46" s="245"/>
      <c r="DL46" s="245"/>
    </row>
    <row r="47" spans="15:116"/>
    <row r="48" spans="15:116"/>
    <row r="49" spans="104:116"/>
    <row r="50" spans="104:116">
      <c r="CZ50" s="245"/>
      <c r="DA50" s="245"/>
      <c r="DB50" s="245"/>
      <c r="DC50" s="245"/>
      <c r="DD50" s="245"/>
      <c r="DE50" s="245"/>
      <c r="DF50" s="245"/>
      <c r="DG50" s="245"/>
      <c r="DH50" s="245"/>
      <c r="DI50" s="245"/>
      <c r="DJ50" s="245"/>
      <c r="DK50" s="245"/>
      <c r="DL50" s="245"/>
    </row>
    <row r="51" spans="104:116"/>
    <row r="52" spans="104:116"/>
    <row r="53" spans="104:116">
      <c r="DL53" s="24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5"/>
      <c r="DD67" s="245"/>
      <c r="DE67" s="245"/>
      <c r="DF67" s="245"/>
      <c r="DG67" s="245"/>
      <c r="DH67" s="245"/>
      <c r="DI67" s="245"/>
      <c r="DJ67" s="245"/>
      <c r="DK67" s="245"/>
      <c r="DL67" s="24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OGsoLKyknq54qXsOIGayKhg2By3Etj/RdHrGFNDv0dWRX2+pzzxZ7S/Q4hg1nlcvAzLqjqyF8/7sGPf7KDDTg==" saltValue="Fy/BPjsaedTbMcx2UsPg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D22" workbookViewId="0">
      <selection activeCell="AP44" sqref="AP44"/>
    </sheetView>
  </sheetViews>
  <sheetFormatPr defaultColWidth="0" defaultRowHeight="13.5" customHeight="1" zeroHeight="1"/>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c r="AS1" s="247"/>
      <c r="AT1" s="247"/>
    </row>
    <row r="2" spans="1:46">
      <c r="AS2" s="247"/>
      <c r="AT2" s="247"/>
    </row>
    <row r="3" spans="1:46">
      <c r="AS3" s="247"/>
      <c r="AT3" s="247"/>
    </row>
    <row r="4" spans="1:46">
      <c r="AS4" s="247"/>
      <c r="AT4" s="247"/>
    </row>
    <row r="5" spans="1:46" ht="17.25">
      <c r="A5" s="248" t="s">
        <v>512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c r="A6" s="251"/>
      <c r="AK6" s="252" t="s">
        <v>513</v>
      </c>
      <c r="AL6" s="252"/>
      <c r="AM6" s="252"/>
      <c r="AN6" s="252"/>
    </row>
    <row r="7" spans="1:46" ht="13.5" customHeight="1">
      <c r="A7" s="251"/>
      <c r="AK7" s="254"/>
      <c r="AL7" s="255"/>
      <c r="AM7" s="255"/>
      <c r="AN7" s="256"/>
      <c r="AO7" s="1105" t="s">
        <v>514</v>
      </c>
      <c r="AP7" s="257"/>
      <c r="AQ7" s="258" t="s">
        <v>515</v>
      </c>
      <c r="AR7" s="259"/>
    </row>
    <row r="8" spans="1:46">
      <c r="A8" s="251"/>
      <c r="AK8" s="260"/>
      <c r="AL8" s="261"/>
      <c r="AM8" s="261"/>
      <c r="AN8" s="262"/>
      <c r="AO8" s="1106"/>
      <c r="AP8" s="263" t="s">
        <v>516</v>
      </c>
      <c r="AQ8" s="264" t="s">
        <v>517</v>
      </c>
      <c r="AR8" s="265" t="s">
        <v>518</v>
      </c>
    </row>
    <row r="9" spans="1:46">
      <c r="A9" s="251"/>
      <c r="AK9" s="1117" t="s">
        <v>519</v>
      </c>
      <c r="AL9" s="1118"/>
      <c r="AM9" s="1118"/>
      <c r="AN9" s="1119"/>
      <c r="AO9" s="266">
        <v>5821902</v>
      </c>
      <c r="AP9" s="266">
        <v>90954</v>
      </c>
      <c r="AQ9" s="267">
        <v>85700</v>
      </c>
      <c r="AR9" s="268">
        <v>6.1</v>
      </c>
    </row>
    <row r="10" spans="1:46" ht="13.5" customHeight="1">
      <c r="A10" s="251"/>
      <c r="AK10" s="1117" t="s">
        <v>520</v>
      </c>
      <c r="AL10" s="1118"/>
      <c r="AM10" s="1118"/>
      <c r="AN10" s="1119"/>
      <c r="AO10" s="269">
        <v>91443</v>
      </c>
      <c r="AP10" s="269">
        <v>1429</v>
      </c>
      <c r="AQ10" s="270">
        <v>7424</v>
      </c>
      <c r="AR10" s="271">
        <v>-80.8</v>
      </c>
    </row>
    <row r="11" spans="1:46" ht="13.5" customHeight="1">
      <c r="A11" s="251"/>
      <c r="AK11" s="1117" t="s">
        <v>521</v>
      </c>
      <c r="AL11" s="1118"/>
      <c r="AM11" s="1118"/>
      <c r="AN11" s="1119"/>
      <c r="AO11" s="269" t="s">
        <v>522</v>
      </c>
      <c r="AP11" s="269" t="s">
        <v>522</v>
      </c>
      <c r="AQ11" s="270">
        <v>1613</v>
      </c>
      <c r="AR11" s="271" t="s">
        <v>522</v>
      </c>
    </row>
    <row r="12" spans="1:46" ht="13.5" customHeight="1">
      <c r="A12" s="251"/>
      <c r="AK12" s="1117" t="s">
        <v>523</v>
      </c>
      <c r="AL12" s="1118"/>
      <c r="AM12" s="1118"/>
      <c r="AN12" s="1119"/>
      <c r="AO12" s="269" t="s">
        <v>522</v>
      </c>
      <c r="AP12" s="269" t="s">
        <v>522</v>
      </c>
      <c r="AQ12" s="270">
        <v>12</v>
      </c>
      <c r="AR12" s="271" t="s">
        <v>522</v>
      </c>
    </row>
    <row r="13" spans="1:46" ht="13.5" customHeight="1">
      <c r="A13" s="251"/>
      <c r="AK13" s="1117" t="s">
        <v>524</v>
      </c>
      <c r="AL13" s="1118"/>
      <c r="AM13" s="1118"/>
      <c r="AN13" s="1119"/>
      <c r="AO13" s="269">
        <v>223282</v>
      </c>
      <c r="AP13" s="269">
        <v>3488</v>
      </c>
      <c r="AQ13" s="270">
        <v>3153</v>
      </c>
      <c r="AR13" s="271">
        <v>10.6</v>
      </c>
    </row>
    <row r="14" spans="1:46" ht="13.5" customHeight="1">
      <c r="A14" s="251"/>
      <c r="AK14" s="1117" t="s">
        <v>525</v>
      </c>
      <c r="AL14" s="1118"/>
      <c r="AM14" s="1118"/>
      <c r="AN14" s="1119"/>
      <c r="AO14" s="269">
        <v>90883</v>
      </c>
      <c r="AP14" s="269">
        <v>1420</v>
      </c>
      <c r="AQ14" s="270">
        <v>1845</v>
      </c>
      <c r="AR14" s="271">
        <v>-23</v>
      </c>
    </row>
    <row r="15" spans="1:46" ht="13.5" customHeight="1">
      <c r="A15" s="251"/>
      <c r="AK15" s="1120" t="s">
        <v>526</v>
      </c>
      <c r="AL15" s="1121"/>
      <c r="AM15" s="1121"/>
      <c r="AN15" s="1122"/>
      <c r="AO15" s="269">
        <v>-263490</v>
      </c>
      <c r="AP15" s="269">
        <v>-4116</v>
      </c>
      <c r="AQ15" s="270">
        <v>-6635</v>
      </c>
      <c r="AR15" s="271">
        <v>-38</v>
      </c>
    </row>
    <row r="16" spans="1:46">
      <c r="A16" s="251"/>
      <c r="AK16" s="1120" t="s">
        <v>194</v>
      </c>
      <c r="AL16" s="1121"/>
      <c r="AM16" s="1121"/>
      <c r="AN16" s="1122"/>
      <c r="AO16" s="269">
        <v>5964020</v>
      </c>
      <c r="AP16" s="269">
        <v>93175</v>
      </c>
      <c r="AQ16" s="270">
        <v>93111</v>
      </c>
      <c r="AR16" s="271">
        <v>0.1</v>
      </c>
    </row>
    <row r="17" spans="1:46">
      <c r="A17" s="251"/>
    </row>
    <row r="18" spans="1:46">
      <c r="A18" s="251"/>
      <c r="AQ18" s="272"/>
      <c r="AR18" s="272"/>
    </row>
    <row r="19" spans="1:46">
      <c r="A19" s="251"/>
      <c r="AK19" s="247" t="s">
        <v>527</v>
      </c>
    </row>
    <row r="20" spans="1:46">
      <c r="A20" s="251"/>
      <c r="AK20" s="273"/>
      <c r="AL20" s="274"/>
      <c r="AM20" s="274"/>
      <c r="AN20" s="275"/>
      <c r="AO20" s="276" t="s">
        <v>528</v>
      </c>
      <c r="AP20" s="277" t="s">
        <v>529</v>
      </c>
      <c r="AQ20" s="278" t="s">
        <v>530</v>
      </c>
      <c r="AR20" s="279"/>
    </row>
    <row r="21" spans="1:46" s="252" customFormat="1">
      <c r="A21" s="280"/>
      <c r="AK21" s="1123" t="s">
        <v>531</v>
      </c>
      <c r="AL21" s="1124"/>
      <c r="AM21" s="1124"/>
      <c r="AN21" s="1125"/>
      <c r="AO21" s="281">
        <v>9.25</v>
      </c>
      <c r="AP21" s="282">
        <v>8.58</v>
      </c>
      <c r="AQ21" s="283">
        <v>0.67</v>
      </c>
      <c r="AS21" s="284"/>
      <c r="AT21" s="280"/>
    </row>
    <row r="22" spans="1:46" s="252" customFormat="1">
      <c r="A22" s="280"/>
      <c r="AK22" s="1123" t="s">
        <v>532</v>
      </c>
      <c r="AL22" s="1124"/>
      <c r="AM22" s="1124"/>
      <c r="AN22" s="1125"/>
      <c r="AO22" s="285">
        <v>98.7</v>
      </c>
      <c r="AP22" s="286">
        <v>97.7</v>
      </c>
      <c r="AQ22" s="287">
        <v>1</v>
      </c>
      <c r="AR22" s="272"/>
      <c r="AS22" s="284"/>
      <c r="AT22" s="280"/>
    </row>
    <row r="23" spans="1:46" s="252" customFormat="1">
      <c r="A23" s="280"/>
      <c r="AP23" s="272"/>
      <c r="AQ23" s="272"/>
      <c r="AR23" s="272"/>
      <c r="AS23" s="284"/>
      <c r="AT23" s="280"/>
    </row>
    <row r="24" spans="1:46" s="252" customFormat="1">
      <c r="A24" s="280"/>
      <c r="AP24" s="272"/>
      <c r="AQ24" s="272"/>
      <c r="AR24" s="272"/>
      <c r="AS24" s="284"/>
      <c r="AT24" s="280"/>
    </row>
    <row r="25" spans="1:46" s="252" customForma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c r="A26" s="1116" t="s">
        <v>533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c r="A27" s="292"/>
      <c r="AS27" s="247"/>
      <c r="AT27" s="247"/>
    </row>
    <row r="28" spans="1:46" ht="17.25">
      <c r="A28" s="248" t="s">
        <v>534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c r="A29" s="251"/>
      <c r="AK29" s="252" t="s">
        <v>535</v>
      </c>
      <c r="AL29" s="252"/>
      <c r="AM29" s="252"/>
      <c r="AN29" s="252"/>
      <c r="AS29" s="294"/>
    </row>
    <row r="30" spans="1:46" ht="13.5" customHeight="1">
      <c r="A30" s="251"/>
      <c r="AK30" s="254"/>
      <c r="AL30" s="255"/>
      <c r="AM30" s="255"/>
      <c r="AN30" s="256"/>
      <c r="AO30" s="1105" t="s">
        <v>514</v>
      </c>
      <c r="AP30" s="257"/>
      <c r="AQ30" s="258" t="s">
        <v>515</v>
      </c>
      <c r="AR30" s="259"/>
    </row>
    <row r="31" spans="1:46">
      <c r="A31" s="251"/>
      <c r="AK31" s="260"/>
      <c r="AL31" s="261"/>
      <c r="AM31" s="261"/>
      <c r="AN31" s="262"/>
      <c r="AO31" s="1106"/>
      <c r="AP31" s="263" t="s">
        <v>516</v>
      </c>
      <c r="AQ31" s="264" t="s">
        <v>517</v>
      </c>
      <c r="AR31" s="265" t="s">
        <v>518</v>
      </c>
    </row>
    <row r="32" spans="1:46" ht="27" customHeight="1">
      <c r="A32" s="251"/>
      <c r="AK32" s="1107" t="s">
        <v>536</v>
      </c>
      <c r="AL32" s="1108"/>
      <c r="AM32" s="1108"/>
      <c r="AN32" s="1109"/>
      <c r="AO32" s="295">
        <v>5366277</v>
      </c>
      <c r="AP32" s="295">
        <v>83836</v>
      </c>
      <c r="AQ32" s="296">
        <v>61596</v>
      </c>
      <c r="AR32" s="297">
        <v>36.1</v>
      </c>
    </row>
    <row r="33" spans="1:46" ht="13.5" customHeight="1">
      <c r="A33" s="251"/>
      <c r="AK33" s="1107" t="s">
        <v>537</v>
      </c>
      <c r="AL33" s="1108"/>
      <c r="AM33" s="1108"/>
      <c r="AN33" s="1109"/>
      <c r="AO33" s="295" t="s">
        <v>522</v>
      </c>
      <c r="AP33" s="295" t="s">
        <v>522</v>
      </c>
      <c r="AQ33" s="296" t="s">
        <v>522</v>
      </c>
      <c r="AR33" s="297" t="s">
        <v>522</v>
      </c>
    </row>
    <row r="34" spans="1:46" ht="27" customHeight="1">
      <c r="A34" s="251"/>
      <c r="AK34" s="1107" t="s">
        <v>538</v>
      </c>
      <c r="AL34" s="1108"/>
      <c r="AM34" s="1108"/>
      <c r="AN34" s="1109"/>
      <c r="AO34" s="295" t="s">
        <v>522</v>
      </c>
      <c r="AP34" s="295" t="s">
        <v>522</v>
      </c>
      <c r="AQ34" s="296">
        <v>3</v>
      </c>
      <c r="AR34" s="297" t="s">
        <v>522</v>
      </c>
    </row>
    <row r="35" spans="1:46" ht="27" customHeight="1">
      <c r="A35" s="251"/>
      <c r="AK35" s="1107" t="s">
        <v>539</v>
      </c>
      <c r="AL35" s="1108"/>
      <c r="AM35" s="1108"/>
      <c r="AN35" s="1109"/>
      <c r="AO35" s="295">
        <v>282348</v>
      </c>
      <c r="AP35" s="295">
        <v>4411</v>
      </c>
      <c r="AQ35" s="296">
        <v>14651</v>
      </c>
      <c r="AR35" s="297">
        <v>-69.900000000000006</v>
      </c>
    </row>
    <row r="36" spans="1:46" ht="27" customHeight="1">
      <c r="A36" s="251"/>
      <c r="AK36" s="1107" t="s">
        <v>540</v>
      </c>
      <c r="AL36" s="1108"/>
      <c r="AM36" s="1108"/>
      <c r="AN36" s="1109"/>
      <c r="AO36" s="295">
        <v>47010</v>
      </c>
      <c r="AP36" s="295">
        <v>734</v>
      </c>
      <c r="AQ36" s="296">
        <v>1794</v>
      </c>
      <c r="AR36" s="297">
        <v>-59.1</v>
      </c>
    </row>
    <row r="37" spans="1:46" ht="13.5" customHeight="1">
      <c r="A37" s="251"/>
      <c r="AK37" s="1107" t="s">
        <v>541</v>
      </c>
      <c r="AL37" s="1108"/>
      <c r="AM37" s="1108"/>
      <c r="AN37" s="1109"/>
      <c r="AO37" s="295">
        <v>19305</v>
      </c>
      <c r="AP37" s="295">
        <v>302</v>
      </c>
      <c r="AQ37" s="296">
        <v>505</v>
      </c>
      <c r="AR37" s="297">
        <v>-40.200000000000003</v>
      </c>
    </row>
    <row r="38" spans="1:46" ht="27" customHeight="1">
      <c r="A38" s="251"/>
      <c r="AK38" s="1110" t="s">
        <v>542</v>
      </c>
      <c r="AL38" s="1111"/>
      <c r="AM38" s="1111"/>
      <c r="AN38" s="1112"/>
      <c r="AO38" s="298" t="s">
        <v>522</v>
      </c>
      <c r="AP38" s="298" t="s">
        <v>522</v>
      </c>
      <c r="AQ38" s="299">
        <v>1</v>
      </c>
      <c r="AR38" s="287" t="s">
        <v>522</v>
      </c>
      <c r="AS38" s="294"/>
    </row>
    <row r="39" spans="1:46">
      <c r="A39" s="251"/>
      <c r="AK39" s="1110" t="s">
        <v>543</v>
      </c>
      <c r="AL39" s="1111"/>
      <c r="AM39" s="1111"/>
      <c r="AN39" s="1112"/>
      <c r="AO39" s="295">
        <v>-1144294</v>
      </c>
      <c r="AP39" s="295">
        <v>-17877</v>
      </c>
      <c r="AQ39" s="296">
        <v>-3020</v>
      </c>
      <c r="AR39" s="297">
        <v>492</v>
      </c>
      <c r="AS39" s="294"/>
    </row>
    <row r="40" spans="1:46" ht="27" customHeight="1">
      <c r="A40" s="251"/>
      <c r="AK40" s="1107" t="s">
        <v>544</v>
      </c>
      <c r="AL40" s="1108"/>
      <c r="AM40" s="1108"/>
      <c r="AN40" s="1109"/>
      <c r="AO40" s="295">
        <v>-2987919</v>
      </c>
      <c r="AP40" s="295">
        <v>-46680</v>
      </c>
      <c r="AQ40" s="296">
        <v>-54563</v>
      </c>
      <c r="AR40" s="297">
        <v>-14.4</v>
      </c>
      <c r="AS40" s="294"/>
    </row>
    <row r="41" spans="1:46">
      <c r="A41" s="251"/>
      <c r="AK41" s="1113" t="s">
        <v>308</v>
      </c>
      <c r="AL41" s="1114"/>
      <c r="AM41" s="1114"/>
      <c r="AN41" s="1115"/>
      <c r="AO41" s="295">
        <v>1582727</v>
      </c>
      <c r="AP41" s="295">
        <v>24727</v>
      </c>
      <c r="AQ41" s="296">
        <v>20967</v>
      </c>
      <c r="AR41" s="297">
        <v>17.899999999999999</v>
      </c>
      <c r="AS41" s="294"/>
    </row>
    <row r="42" spans="1:46">
      <c r="A42" s="251"/>
      <c r="AK42" s="300" t="s">
        <v>545</v>
      </c>
      <c r="AQ42" s="272"/>
      <c r="AR42" s="272"/>
      <c r="AS42" s="294"/>
    </row>
    <row r="43" spans="1:46">
      <c r="A43" s="251"/>
      <c r="AP43" s="301"/>
      <c r="AQ43" s="272"/>
      <c r="AS43" s="294"/>
    </row>
    <row r="44" spans="1:46">
      <c r="A44" s="251"/>
      <c r="AQ44" s="272"/>
    </row>
    <row r="45" spans="1:46">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c r="A47" s="304" t="s">
        <v>546</v>
      </c>
    </row>
    <row r="48" spans="1:46">
      <c r="A48" s="251"/>
      <c r="AK48" s="305" t="s">
        <v>547</v>
      </c>
      <c r="AL48" s="305"/>
      <c r="AM48" s="305"/>
      <c r="AN48" s="305"/>
      <c r="AO48" s="305"/>
      <c r="AP48" s="305"/>
      <c r="AQ48" s="306"/>
      <c r="AR48" s="305"/>
    </row>
    <row r="49" spans="1:44" ht="13.5" customHeight="1">
      <c r="A49" s="251"/>
      <c r="AK49" s="307"/>
      <c r="AL49" s="308"/>
      <c r="AM49" s="1100" t="s">
        <v>514</v>
      </c>
      <c r="AN49" s="1102" t="s">
        <v>548</v>
      </c>
      <c r="AO49" s="1103"/>
      <c r="AP49" s="1103"/>
      <c r="AQ49" s="1103"/>
      <c r="AR49" s="1104"/>
    </row>
    <row r="50" spans="1:44">
      <c r="A50" s="251"/>
      <c r="AK50" s="309"/>
      <c r="AL50" s="310"/>
      <c r="AM50" s="1101"/>
      <c r="AN50" s="311" t="s">
        <v>549</v>
      </c>
      <c r="AO50" s="312" t="s">
        <v>550</v>
      </c>
      <c r="AP50" s="313" t="s">
        <v>551</v>
      </c>
      <c r="AQ50" s="314" t="s">
        <v>552</v>
      </c>
      <c r="AR50" s="315" t="s">
        <v>553</v>
      </c>
    </row>
    <row r="51" spans="1:44">
      <c r="A51" s="251"/>
      <c r="AK51" s="307" t="s">
        <v>554</v>
      </c>
      <c r="AL51" s="308"/>
      <c r="AM51" s="316">
        <v>3515727</v>
      </c>
      <c r="AN51" s="317">
        <v>52923</v>
      </c>
      <c r="AO51" s="318">
        <v>11.4</v>
      </c>
      <c r="AP51" s="319">
        <v>70615</v>
      </c>
      <c r="AQ51" s="320">
        <v>4.9000000000000004</v>
      </c>
      <c r="AR51" s="321">
        <v>6.5</v>
      </c>
    </row>
    <row r="52" spans="1:44">
      <c r="A52" s="251"/>
      <c r="AK52" s="322"/>
      <c r="AL52" s="323" t="s">
        <v>555</v>
      </c>
      <c r="AM52" s="324">
        <v>1802524</v>
      </c>
      <c r="AN52" s="325">
        <v>27134</v>
      </c>
      <c r="AO52" s="326">
        <v>-17.899999999999999</v>
      </c>
      <c r="AP52" s="327">
        <v>37382</v>
      </c>
      <c r="AQ52" s="328">
        <v>-1.9</v>
      </c>
      <c r="AR52" s="329">
        <v>-16</v>
      </c>
    </row>
    <row r="53" spans="1:44">
      <c r="A53" s="251"/>
      <c r="AK53" s="307" t="s">
        <v>556</v>
      </c>
      <c r="AL53" s="308"/>
      <c r="AM53" s="316">
        <v>5699962</v>
      </c>
      <c r="AN53" s="317">
        <v>86612</v>
      </c>
      <c r="AO53" s="318">
        <v>63.7</v>
      </c>
      <c r="AP53" s="319">
        <v>69185</v>
      </c>
      <c r="AQ53" s="320">
        <v>-2</v>
      </c>
      <c r="AR53" s="321">
        <v>65.7</v>
      </c>
    </row>
    <row r="54" spans="1:44">
      <c r="A54" s="251"/>
      <c r="AK54" s="322"/>
      <c r="AL54" s="323" t="s">
        <v>555</v>
      </c>
      <c r="AM54" s="324">
        <v>4098152</v>
      </c>
      <c r="AN54" s="325">
        <v>62272</v>
      </c>
      <c r="AO54" s="326">
        <v>129.5</v>
      </c>
      <c r="AP54" s="327">
        <v>38519</v>
      </c>
      <c r="AQ54" s="328">
        <v>3</v>
      </c>
      <c r="AR54" s="329">
        <v>126.5</v>
      </c>
    </row>
    <row r="55" spans="1:44">
      <c r="A55" s="251"/>
      <c r="AK55" s="307" t="s">
        <v>557</v>
      </c>
      <c r="AL55" s="308"/>
      <c r="AM55" s="316">
        <v>4435495</v>
      </c>
      <c r="AN55" s="317">
        <v>67920</v>
      </c>
      <c r="AO55" s="318">
        <v>-21.6</v>
      </c>
      <c r="AP55" s="319">
        <v>70166</v>
      </c>
      <c r="AQ55" s="320">
        <v>1.4</v>
      </c>
      <c r="AR55" s="321">
        <v>-23</v>
      </c>
    </row>
    <row r="56" spans="1:44">
      <c r="A56" s="251"/>
      <c r="AK56" s="322"/>
      <c r="AL56" s="323" t="s">
        <v>555</v>
      </c>
      <c r="AM56" s="324">
        <v>2795312</v>
      </c>
      <c r="AN56" s="325">
        <v>42804</v>
      </c>
      <c r="AO56" s="326">
        <v>-31.3</v>
      </c>
      <c r="AP56" s="327">
        <v>36115</v>
      </c>
      <c r="AQ56" s="328">
        <v>-6.2</v>
      </c>
      <c r="AR56" s="329">
        <v>-25.1</v>
      </c>
    </row>
    <row r="57" spans="1:44">
      <c r="A57" s="251"/>
      <c r="AK57" s="307" t="s">
        <v>558</v>
      </c>
      <c r="AL57" s="308"/>
      <c r="AM57" s="316">
        <v>6993246</v>
      </c>
      <c r="AN57" s="317">
        <v>108106</v>
      </c>
      <c r="AO57" s="318">
        <v>59.2</v>
      </c>
      <c r="AP57" s="319">
        <v>70329</v>
      </c>
      <c r="AQ57" s="320">
        <v>0.2</v>
      </c>
      <c r="AR57" s="321">
        <v>59</v>
      </c>
    </row>
    <row r="58" spans="1:44">
      <c r="A58" s="251"/>
      <c r="AK58" s="322"/>
      <c r="AL58" s="323" t="s">
        <v>555</v>
      </c>
      <c r="AM58" s="324">
        <v>4705440</v>
      </c>
      <c r="AN58" s="325">
        <v>72739</v>
      </c>
      <c r="AO58" s="326">
        <v>69.900000000000006</v>
      </c>
      <c r="AP58" s="327">
        <v>39403</v>
      </c>
      <c r="AQ58" s="328">
        <v>9.1</v>
      </c>
      <c r="AR58" s="329">
        <v>60.8</v>
      </c>
    </row>
    <row r="59" spans="1:44">
      <c r="A59" s="251"/>
      <c r="AK59" s="307" t="s">
        <v>559</v>
      </c>
      <c r="AL59" s="308"/>
      <c r="AM59" s="316">
        <v>3689768</v>
      </c>
      <c r="AN59" s="317">
        <v>57645</v>
      </c>
      <c r="AO59" s="318">
        <v>-46.7</v>
      </c>
      <c r="AP59" s="319">
        <v>71871</v>
      </c>
      <c r="AQ59" s="320">
        <v>2.2000000000000002</v>
      </c>
      <c r="AR59" s="321">
        <v>-48.9</v>
      </c>
    </row>
    <row r="60" spans="1:44">
      <c r="A60" s="251"/>
      <c r="AK60" s="322"/>
      <c r="AL60" s="323" t="s">
        <v>555</v>
      </c>
      <c r="AM60" s="324">
        <v>2243017</v>
      </c>
      <c r="AN60" s="325">
        <v>35042</v>
      </c>
      <c r="AO60" s="326">
        <v>-51.8</v>
      </c>
      <c r="AP60" s="327">
        <v>38232</v>
      </c>
      <c r="AQ60" s="328">
        <v>-3</v>
      </c>
      <c r="AR60" s="329">
        <v>-48.8</v>
      </c>
    </row>
    <row r="61" spans="1:44">
      <c r="A61" s="251"/>
      <c r="AK61" s="307" t="s">
        <v>560</v>
      </c>
      <c r="AL61" s="330"/>
      <c r="AM61" s="316">
        <v>4866840</v>
      </c>
      <c r="AN61" s="317">
        <v>74641</v>
      </c>
      <c r="AO61" s="318">
        <v>13.2</v>
      </c>
      <c r="AP61" s="319">
        <v>70433</v>
      </c>
      <c r="AQ61" s="331">
        <v>1.3</v>
      </c>
      <c r="AR61" s="321">
        <v>11.9</v>
      </c>
    </row>
    <row r="62" spans="1:44">
      <c r="A62" s="251"/>
      <c r="AK62" s="322"/>
      <c r="AL62" s="323" t="s">
        <v>555</v>
      </c>
      <c r="AM62" s="324">
        <v>3128889</v>
      </c>
      <c r="AN62" s="325">
        <v>47998</v>
      </c>
      <c r="AO62" s="326">
        <v>19.7</v>
      </c>
      <c r="AP62" s="327">
        <v>37930</v>
      </c>
      <c r="AQ62" s="328">
        <v>0.2</v>
      </c>
      <c r="AR62" s="329">
        <v>19.5</v>
      </c>
    </row>
    <row r="63" spans="1:44">
      <c r="A63" s="251"/>
    </row>
    <row r="64" spans="1:44">
      <c r="A64" s="251"/>
    </row>
    <row r="65" spans="1:46">
      <c r="A65" s="251"/>
    </row>
    <row r="66" spans="1:46">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c r="AS67" s="247"/>
      <c r="AT67" s="247"/>
    </row>
    <row r="70" spans="1:46" hidden="1"/>
    <row r="71" spans="1:46" hidden="1"/>
    <row r="72" spans="1:46" hidden="1"/>
    <row r="73" spans="1:46" hidden="1"/>
  </sheetData>
  <sheetProtection algorithmName="SHA-512" hashValue="ype0ohgv2o1RIna3B44woaTwTmb6++/o4KLkci89hxLcBZkLFz/PM6RbCMPMrF5nIAEjR/Br9iCsH9WmvoKzyQ==" saltValue="F7wdP0n+RLGo1J0VF8kJ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BJ63" sqref="BJ63"/>
    </sheetView>
  </sheetViews>
  <sheetFormatPr defaultColWidth="0" defaultRowHeight="13.5" customHeight="1" zeroHeight="1"/>
  <cols>
    <col min="1" max="125" width="2.5" style="246" customWidth="1"/>
    <col min="126" max="16384" width="9" style="245" hidden="1"/>
  </cols>
  <sheetData>
    <row r="1" spans="2:125"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c r="B2" s="245"/>
      <c r="DG2" s="245"/>
    </row>
    <row r="3" spans="2:12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row r="5" spans="2:125"/>
    <row r="6" spans="2:125"/>
    <row r="7" spans="2:125"/>
    <row r="8" spans="2:125"/>
    <row r="9" spans="2:125">
      <c r="DU9" s="245"/>
    </row>
    <row r="10" spans="2:125"/>
    <row r="11" spans="2:125"/>
    <row r="12" spans="2:125"/>
    <row r="13" spans="2:125"/>
    <row r="14" spans="2:125"/>
    <row r="15" spans="2:125"/>
    <row r="16" spans="2:125"/>
    <row r="17" spans="125:125">
      <c r="DU17" s="245"/>
    </row>
    <row r="18" spans="125:125"/>
    <row r="19" spans="125:125"/>
    <row r="20" spans="125:125">
      <c r="DU20" s="245"/>
    </row>
    <row r="21" spans="125:125">
      <c r="DU21" s="245"/>
    </row>
    <row r="22" spans="125:125"/>
    <row r="23" spans="125:125"/>
    <row r="24" spans="125:125"/>
    <row r="25" spans="125:125"/>
    <row r="26" spans="125:125"/>
    <row r="27" spans="125:125"/>
    <row r="28" spans="125:125">
      <c r="DU28" s="245"/>
    </row>
    <row r="29" spans="125:125"/>
    <row r="30" spans="125:125"/>
    <row r="31" spans="125:125"/>
    <row r="32" spans="125:125"/>
    <row r="33" spans="2:125">
      <c r="B33" s="245"/>
      <c r="G33" s="245"/>
      <c r="I33" s="245"/>
    </row>
    <row r="34" spans="2:125">
      <c r="C34" s="245"/>
      <c r="P34" s="245"/>
      <c r="DE34" s="245"/>
      <c r="DH34" s="245"/>
    </row>
    <row r="35" spans="2:125">
      <c r="D35" s="245"/>
      <c r="E35" s="245"/>
      <c r="DG35" s="245"/>
      <c r="DJ35" s="245"/>
      <c r="DP35" s="245"/>
      <c r="DQ35" s="245"/>
      <c r="DR35" s="245"/>
      <c r="DS35" s="245"/>
      <c r="DT35" s="245"/>
      <c r="DU35" s="245"/>
    </row>
    <row r="36" spans="2:12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c r="DU37" s="245"/>
    </row>
    <row r="38" spans="2:125">
      <c r="DT38" s="245"/>
      <c r="DU38" s="245"/>
    </row>
    <row r="39" spans="2:125"/>
    <row r="40" spans="2:125">
      <c r="DH40" s="245"/>
    </row>
    <row r="41" spans="2:125">
      <c r="DE41" s="245"/>
    </row>
    <row r="42" spans="2:125">
      <c r="DG42" s="245"/>
      <c r="DJ42" s="245"/>
    </row>
    <row r="43" spans="2:12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c r="DU44" s="245"/>
    </row>
    <row r="45" spans="2:125"/>
    <row r="46" spans="2:125"/>
    <row r="47" spans="2:125"/>
    <row r="48" spans="2:125">
      <c r="DT48" s="245"/>
      <c r="DU48" s="245"/>
    </row>
    <row r="49" spans="120:125">
      <c r="DU49" s="245"/>
    </row>
    <row r="50" spans="120:125">
      <c r="DU50" s="245"/>
    </row>
    <row r="51" spans="120:125">
      <c r="DP51" s="245"/>
      <c r="DQ51" s="245"/>
      <c r="DR51" s="245"/>
      <c r="DS51" s="245"/>
      <c r="DT51" s="245"/>
      <c r="DU51" s="245"/>
    </row>
    <row r="52" spans="120:125"/>
    <row r="53" spans="120:125"/>
    <row r="54" spans="120:125">
      <c r="DU54" s="245"/>
    </row>
    <row r="55" spans="120:125"/>
    <row r="56" spans="120:125"/>
    <row r="57" spans="120:125"/>
    <row r="58" spans="120:125">
      <c r="DU58" s="245"/>
    </row>
    <row r="59" spans="120:125"/>
    <row r="60" spans="120:125"/>
    <row r="61" spans="120:125"/>
    <row r="62" spans="120:125"/>
    <row r="63" spans="120:125">
      <c r="DU63" s="245"/>
    </row>
    <row r="64" spans="120:125">
      <c r="DT64" s="245"/>
      <c r="DU64" s="245"/>
    </row>
    <row r="65" spans="123:125"/>
    <row r="66" spans="123:125"/>
    <row r="67" spans="123:125"/>
    <row r="68" spans="123:125"/>
    <row r="69" spans="123:125">
      <c r="DS69" s="245"/>
      <c r="DT69" s="245"/>
      <c r="DU69" s="245"/>
    </row>
    <row r="70" spans="123:125"/>
    <row r="71" spans="123:125"/>
    <row r="72" spans="123:125"/>
    <row r="73" spans="123:125"/>
    <row r="74" spans="123:125"/>
    <row r="75" spans="123:125"/>
    <row r="76" spans="123:125"/>
    <row r="77" spans="123:125"/>
    <row r="78" spans="123:125"/>
    <row r="79" spans="123:125"/>
    <row r="80" spans="123:125"/>
    <row r="81" spans="116:125"/>
    <row r="82" spans="116:125">
      <c r="DL82" s="245"/>
    </row>
    <row r="83" spans="116:125">
      <c r="DM83" s="245"/>
      <c r="DN83" s="245"/>
      <c r="DO83" s="245"/>
      <c r="DP83" s="245"/>
      <c r="DQ83" s="245"/>
      <c r="DR83" s="245"/>
      <c r="DS83" s="245"/>
      <c r="DT83" s="245"/>
      <c r="DU83" s="245"/>
    </row>
    <row r="84" spans="116:125"/>
    <row r="85" spans="116:125"/>
    <row r="86" spans="116:125"/>
    <row r="87" spans="116:125"/>
    <row r="88" spans="116:125">
      <c r="DU88" s="245"/>
    </row>
    <row r="89" spans="116:125"/>
    <row r="90" spans="116:125"/>
    <row r="91" spans="116:125"/>
    <row r="92" spans="116:125" ht="13.5" customHeight="1"/>
    <row r="93" spans="116:125" ht="13.5" customHeight="1"/>
    <row r="94" spans="116:125" ht="13.5" customHeight="1">
      <c r="DS94" s="245"/>
      <c r="DT94" s="245"/>
      <c r="DU94" s="245"/>
    </row>
    <row r="95" spans="116:125" ht="13.5" customHeight="1">
      <c r="DU95" s="245"/>
    </row>
    <row r="96" spans="116:125" ht="13.5" customHeight="1"/>
    <row r="97" spans="124:125" ht="13.5" customHeight="1"/>
    <row r="98" spans="124:125" ht="13.5" customHeight="1"/>
    <row r="99" spans="124:125" ht="13.5" customHeight="1"/>
    <row r="100" spans="124:125" ht="13.5" customHeight="1"/>
    <row r="101" spans="124:125" ht="13.5" customHeight="1">
      <c r="DU101" s="245"/>
    </row>
    <row r="102" spans="124:125" ht="13.5" customHeight="1"/>
    <row r="103" spans="124:125" ht="13.5" customHeight="1"/>
    <row r="104" spans="124:125" ht="13.5" customHeight="1">
      <c r="DT104" s="245"/>
      <c r="DU104" s="24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5" t="s">
        <v>562</v>
      </c>
    </row>
    <row r="121" spans="125:125" ht="13.5" hidden="1" customHeight="1">
      <c r="DU121" s="245"/>
    </row>
  </sheetData>
  <sheetProtection algorithmName="SHA-512" hashValue="a8LEajeCXKKSzzA4Hq20vIp5priBzcMbZirRJdrPsKqBqzd+/jK2UtllftLOMxAEnJvBfqqMe8OWs5b9JP/3ww==" saltValue="AzKRKfKidQd0vCjk540i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R91" zoomScale="85" zoomScaleNormal="85" zoomScaleSheetLayoutView="55" workbookViewId="0"/>
  </sheetViews>
  <sheetFormatPr defaultColWidth="0" defaultRowHeight="13.5" customHeight="1" zeroHeight="1"/>
  <cols>
    <col min="1" max="125" width="2.5" style="246" customWidth="1"/>
    <col min="126" max="142" width="0" style="245" hidden="1" customWidth="1"/>
    <col min="143" max="16384" width="9" style="245" hidden="1"/>
  </cols>
  <sheetData>
    <row r="1" spans="1:125"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c r="B2" s="245"/>
      <c r="T2" s="245"/>
    </row>
    <row r="3" spans="1:12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5"/>
      <c r="G33" s="245"/>
      <c r="I33" s="245"/>
    </row>
    <row r="34" spans="2:125">
      <c r="C34" s="245"/>
      <c r="P34" s="245"/>
      <c r="R34" s="245"/>
      <c r="U34" s="245"/>
    </row>
    <row r="35" spans="2:12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c r="F36" s="245"/>
      <c r="H36" s="245"/>
      <c r="J36" s="245"/>
      <c r="K36" s="245"/>
      <c r="L36" s="245"/>
      <c r="M36" s="245"/>
      <c r="N36" s="245"/>
      <c r="O36" s="245"/>
      <c r="Q36" s="245"/>
      <c r="S36" s="245"/>
      <c r="V36" s="245"/>
    </row>
    <row r="37" spans="2:125"/>
    <row r="38" spans="2:125"/>
    <row r="39" spans="2:125"/>
    <row r="40" spans="2:125">
      <c r="U40" s="245"/>
    </row>
    <row r="41" spans="2:125">
      <c r="R41" s="245"/>
    </row>
    <row r="42" spans="2:12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c r="Q43" s="245"/>
      <c r="S43" s="245"/>
      <c r="V43" s="24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6" t="s">
        <v>563</v>
      </c>
    </row>
  </sheetData>
  <sheetProtection algorithmName="SHA-512" hashValue="W/sRX4980GVg2PWUhI8tZB6nguEmN8DDJECcgfrms8G27tCyv/A8ScKt8q6kZ40GEPJCsyq9KWMrrFuxODTxhg==" saltValue="IyfaQxL354GtCee1RAT+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26" t="s">
        <v>3</v>
      </c>
      <c r="D47" s="1126"/>
      <c r="E47" s="1127"/>
      <c r="F47" s="11">
        <v>52.94</v>
      </c>
      <c r="G47" s="12">
        <v>53.34</v>
      </c>
      <c r="H47" s="12">
        <v>53.91</v>
      </c>
      <c r="I47" s="12">
        <v>53.3</v>
      </c>
      <c r="J47" s="13">
        <v>49.58</v>
      </c>
    </row>
    <row r="48" spans="2:10" ht="57.75" customHeight="1">
      <c r="B48" s="14"/>
      <c r="C48" s="1128" t="s">
        <v>4</v>
      </c>
      <c r="D48" s="1128"/>
      <c r="E48" s="1129"/>
      <c r="F48" s="15">
        <v>4.2699999999999996</v>
      </c>
      <c r="G48" s="16">
        <v>6</v>
      </c>
      <c r="H48" s="16">
        <v>10.38</v>
      </c>
      <c r="I48" s="16">
        <v>11.07</v>
      </c>
      <c r="J48" s="17">
        <v>8.82</v>
      </c>
    </row>
    <row r="49" spans="2:10" ht="57.75" customHeight="1" thickBot="1">
      <c r="B49" s="18"/>
      <c r="C49" s="1130" t="s">
        <v>5</v>
      </c>
      <c r="D49" s="1130"/>
      <c r="E49" s="1131"/>
      <c r="F49" s="19">
        <v>0.03</v>
      </c>
      <c r="G49" s="20">
        <v>1.86</v>
      </c>
      <c r="H49" s="20">
        <v>4.71</v>
      </c>
      <c r="I49" s="20">
        <v>1.1000000000000001</v>
      </c>
      <c r="J49" s="21" t="s">
        <v>569</v>
      </c>
    </row>
    <row r="50" spans="2:10"/>
  </sheetData>
  <sheetProtection algorithmName="SHA-512" hashValue="eSPIZOoTAUD3dPdZ3q9tz4OFvtX1PjMk72htVMwFMHce/bbeSF4AFK8WdyqU0ZjYJD5H1StBJbIcrnq1GuYiBQ==" saltValue="cKiD3vGX+eC4HJvWLG94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36" t="s">
        <v>570</v>
      </c>
      <c r="D34" s="1136"/>
      <c r="E34" s="1137"/>
      <c r="F34" s="32">
        <v>12.12</v>
      </c>
      <c r="G34" s="33">
        <v>13.8</v>
      </c>
      <c r="H34" s="33">
        <v>15.86</v>
      </c>
      <c r="I34" s="33">
        <v>17.63</v>
      </c>
      <c r="J34" s="34">
        <v>19.23</v>
      </c>
      <c r="K34" s="22"/>
      <c r="L34" s="22"/>
      <c r="M34" s="22"/>
      <c r="N34" s="22"/>
      <c r="O34" s="22"/>
      <c r="P34" s="22"/>
    </row>
    <row r="35" spans="1:16" ht="39" customHeight="1">
      <c r="A35" s="22"/>
      <c r="B35" s="35"/>
      <c r="C35" s="1132" t="s">
        <v>571</v>
      </c>
      <c r="D35" s="1132"/>
      <c r="E35" s="1133"/>
      <c r="F35" s="36">
        <v>4.2699999999999996</v>
      </c>
      <c r="G35" s="37">
        <v>5.99</v>
      </c>
      <c r="H35" s="37">
        <v>10.38</v>
      </c>
      <c r="I35" s="37">
        <v>11.07</v>
      </c>
      <c r="J35" s="38">
        <v>8.81</v>
      </c>
      <c r="K35" s="22"/>
      <c r="L35" s="22"/>
      <c r="M35" s="22"/>
      <c r="N35" s="22"/>
      <c r="O35" s="22"/>
      <c r="P35" s="22"/>
    </row>
    <row r="36" spans="1:16" ht="39" customHeight="1">
      <c r="A36" s="22"/>
      <c r="B36" s="35"/>
      <c r="C36" s="1132" t="s">
        <v>572</v>
      </c>
      <c r="D36" s="1132"/>
      <c r="E36" s="1133"/>
      <c r="F36" s="36">
        <v>2.4900000000000002</v>
      </c>
      <c r="G36" s="37">
        <v>2.2799999999999998</v>
      </c>
      <c r="H36" s="37">
        <v>2.2599999999999998</v>
      </c>
      <c r="I36" s="37">
        <v>2.3199999999999998</v>
      </c>
      <c r="J36" s="38">
        <v>1.67</v>
      </c>
      <c r="K36" s="22"/>
      <c r="L36" s="22"/>
      <c r="M36" s="22"/>
      <c r="N36" s="22"/>
      <c r="O36" s="22"/>
      <c r="P36" s="22"/>
    </row>
    <row r="37" spans="1:16" ht="39" customHeight="1">
      <c r="A37" s="22"/>
      <c r="B37" s="35"/>
      <c r="C37" s="1132" t="s">
        <v>573</v>
      </c>
      <c r="D37" s="1132"/>
      <c r="E37" s="1133"/>
      <c r="F37" s="36">
        <v>0.42</v>
      </c>
      <c r="G37" s="37">
        <v>0.87</v>
      </c>
      <c r="H37" s="37">
        <v>0.87</v>
      </c>
      <c r="I37" s="37">
        <v>0.76</v>
      </c>
      <c r="J37" s="38">
        <v>1.17</v>
      </c>
      <c r="K37" s="22"/>
      <c r="L37" s="22"/>
      <c r="M37" s="22"/>
      <c r="N37" s="22"/>
      <c r="O37" s="22"/>
      <c r="P37" s="22"/>
    </row>
    <row r="38" spans="1:16" ht="39" customHeight="1">
      <c r="A38" s="22"/>
      <c r="B38" s="35"/>
      <c r="C38" s="1132" t="s">
        <v>574</v>
      </c>
      <c r="D38" s="1132"/>
      <c r="E38" s="1133"/>
      <c r="F38" s="36">
        <v>0.41</v>
      </c>
      <c r="G38" s="37">
        <v>0.34</v>
      </c>
      <c r="H38" s="37">
        <v>0.2</v>
      </c>
      <c r="I38" s="37">
        <v>0.71</v>
      </c>
      <c r="J38" s="38">
        <v>0.81</v>
      </c>
      <c r="K38" s="22"/>
      <c r="L38" s="22"/>
      <c r="M38" s="22"/>
      <c r="N38" s="22"/>
      <c r="O38" s="22"/>
      <c r="P38" s="22"/>
    </row>
    <row r="39" spans="1:16" ht="39" customHeight="1">
      <c r="A39" s="22"/>
      <c r="B39" s="35"/>
      <c r="C39" s="1132" t="s">
        <v>575</v>
      </c>
      <c r="D39" s="1132"/>
      <c r="E39" s="1133"/>
      <c r="F39" s="36">
        <v>0.06</v>
      </c>
      <c r="G39" s="37">
        <v>0.02</v>
      </c>
      <c r="H39" s="37">
        <v>0.01</v>
      </c>
      <c r="I39" s="37">
        <v>0.09</v>
      </c>
      <c r="J39" s="38">
        <v>0.13</v>
      </c>
      <c r="K39" s="22"/>
      <c r="L39" s="22"/>
      <c r="M39" s="22"/>
      <c r="N39" s="22"/>
      <c r="O39" s="22"/>
      <c r="P39" s="22"/>
    </row>
    <row r="40" spans="1:16" ht="39" customHeight="1">
      <c r="A40" s="22"/>
      <c r="B40" s="35"/>
      <c r="C40" s="1132" t="s">
        <v>576</v>
      </c>
      <c r="D40" s="1132"/>
      <c r="E40" s="1133"/>
      <c r="F40" s="36">
        <v>0.06</v>
      </c>
      <c r="G40" s="37">
        <v>0.06</v>
      </c>
      <c r="H40" s="37">
        <v>0.06</v>
      </c>
      <c r="I40" s="37">
        <v>0.06</v>
      </c>
      <c r="J40" s="38">
        <v>0.06</v>
      </c>
      <c r="K40" s="22"/>
      <c r="L40" s="22"/>
      <c r="M40" s="22"/>
      <c r="N40" s="22"/>
      <c r="O40" s="22"/>
      <c r="P40" s="22"/>
    </row>
    <row r="41" spans="1:16" ht="39" customHeight="1">
      <c r="A41" s="22"/>
      <c r="B41" s="35"/>
      <c r="C41" s="1132" t="s">
        <v>577</v>
      </c>
      <c r="D41" s="1132"/>
      <c r="E41" s="1133"/>
      <c r="F41" s="36">
        <v>0.03</v>
      </c>
      <c r="G41" s="37">
        <v>0.04</v>
      </c>
      <c r="H41" s="37">
        <v>0.03</v>
      </c>
      <c r="I41" s="37">
        <v>0.03</v>
      </c>
      <c r="J41" s="38">
        <v>0.05</v>
      </c>
      <c r="K41" s="22"/>
      <c r="L41" s="22"/>
      <c r="M41" s="22"/>
      <c r="N41" s="22"/>
      <c r="O41" s="22"/>
      <c r="P41" s="22"/>
    </row>
    <row r="42" spans="1:16" ht="39" customHeight="1">
      <c r="A42" s="22"/>
      <c r="B42" s="39"/>
      <c r="C42" s="1132" t="s">
        <v>578</v>
      </c>
      <c r="D42" s="1132"/>
      <c r="E42" s="1133"/>
      <c r="F42" s="36" t="s">
        <v>522</v>
      </c>
      <c r="G42" s="37" t="s">
        <v>522</v>
      </c>
      <c r="H42" s="37" t="s">
        <v>522</v>
      </c>
      <c r="I42" s="37" t="s">
        <v>522</v>
      </c>
      <c r="J42" s="38" t="s">
        <v>522</v>
      </c>
      <c r="K42" s="22"/>
      <c r="L42" s="22"/>
      <c r="M42" s="22"/>
      <c r="N42" s="22"/>
      <c r="O42" s="22"/>
      <c r="P42" s="22"/>
    </row>
    <row r="43" spans="1:16" ht="39" customHeight="1" thickBot="1">
      <c r="A43" s="22"/>
      <c r="B43" s="40"/>
      <c r="C43" s="1134" t="s">
        <v>579</v>
      </c>
      <c r="D43" s="1134"/>
      <c r="E43" s="1135"/>
      <c r="F43" s="41">
        <v>0</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9hh9LQr6HyHXpK9XPsQFPZ3grq+H2BNN/jbCMP8ohNfMVOedzbYmPGFrEtZlcr2f6hB8n+E+XZkdPefIR8nGg==" saltValue="47X+LYa2SbTkl0ch+T8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55" zoomScaleSheetLayoutView="55" workbookViewId="0">
      <selection activeCell="O59" sqref="O59"/>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c r="A45" s="46"/>
      <c r="B45" s="1156" t="s">
        <v>11</v>
      </c>
      <c r="C45" s="1157"/>
      <c r="D45" s="56"/>
      <c r="E45" s="1162" t="s">
        <v>12</v>
      </c>
      <c r="F45" s="1162"/>
      <c r="G45" s="1162"/>
      <c r="H45" s="1162"/>
      <c r="I45" s="1162"/>
      <c r="J45" s="1163"/>
      <c r="K45" s="57">
        <v>5101</v>
      </c>
      <c r="L45" s="58">
        <v>4960</v>
      </c>
      <c r="M45" s="58">
        <v>4970</v>
      </c>
      <c r="N45" s="58">
        <v>5194</v>
      </c>
      <c r="O45" s="59">
        <v>5366</v>
      </c>
      <c r="P45" s="46"/>
      <c r="Q45" s="46"/>
      <c r="R45" s="46"/>
      <c r="S45" s="46"/>
      <c r="T45" s="46"/>
      <c r="U45" s="46"/>
    </row>
    <row r="46" spans="1:21" ht="30.75" customHeight="1">
      <c r="A46" s="46"/>
      <c r="B46" s="1158"/>
      <c r="C46" s="1159"/>
      <c r="D46" s="60"/>
      <c r="E46" s="1140" t="s">
        <v>13</v>
      </c>
      <c r="F46" s="1140"/>
      <c r="G46" s="1140"/>
      <c r="H46" s="1140"/>
      <c r="I46" s="1140"/>
      <c r="J46" s="1141"/>
      <c r="K46" s="61" t="s">
        <v>522</v>
      </c>
      <c r="L46" s="62" t="s">
        <v>522</v>
      </c>
      <c r="M46" s="62" t="s">
        <v>522</v>
      </c>
      <c r="N46" s="62" t="s">
        <v>522</v>
      </c>
      <c r="O46" s="63" t="s">
        <v>522</v>
      </c>
      <c r="P46" s="46"/>
      <c r="Q46" s="46"/>
      <c r="R46" s="46"/>
      <c r="S46" s="46"/>
      <c r="T46" s="46"/>
      <c r="U46" s="46"/>
    </row>
    <row r="47" spans="1:21" ht="30.75" customHeight="1">
      <c r="A47" s="46"/>
      <c r="B47" s="1158"/>
      <c r="C47" s="1159"/>
      <c r="D47" s="60"/>
      <c r="E47" s="1140" t="s">
        <v>14</v>
      </c>
      <c r="F47" s="1140"/>
      <c r="G47" s="1140"/>
      <c r="H47" s="1140"/>
      <c r="I47" s="1140"/>
      <c r="J47" s="1141"/>
      <c r="K47" s="61" t="s">
        <v>522</v>
      </c>
      <c r="L47" s="62" t="s">
        <v>522</v>
      </c>
      <c r="M47" s="62" t="s">
        <v>522</v>
      </c>
      <c r="N47" s="62" t="s">
        <v>522</v>
      </c>
      <c r="O47" s="63" t="s">
        <v>522</v>
      </c>
      <c r="P47" s="46"/>
      <c r="Q47" s="46"/>
      <c r="R47" s="46"/>
      <c r="S47" s="46"/>
      <c r="T47" s="46"/>
      <c r="U47" s="46"/>
    </row>
    <row r="48" spans="1:21" ht="30.75" customHeight="1">
      <c r="A48" s="46"/>
      <c r="B48" s="1158"/>
      <c r="C48" s="1159"/>
      <c r="D48" s="60"/>
      <c r="E48" s="1140" t="s">
        <v>15</v>
      </c>
      <c r="F48" s="1140"/>
      <c r="G48" s="1140"/>
      <c r="H48" s="1140"/>
      <c r="I48" s="1140"/>
      <c r="J48" s="1141"/>
      <c r="K48" s="61">
        <v>320</v>
      </c>
      <c r="L48" s="62">
        <v>326</v>
      </c>
      <c r="M48" s="62">
        <v>330</v>
      </c>
      <c r="N48" s="62">
        <v>291</v>
      </c>
      <c r="O48" s="63">
        <v>282</v>
      </c>
      <c r="P48" s="46"/>
      <c r="Q48" s="46"/>
      <c r="R48" s="46"/>
      <c r="S48" s="46"/>
      <c r="T48" s="46"/>
      <c r="U48" s="46"/>
    </row>
    <row r="49" spans="1:21" ht="30.75" customHeight="1">
      <c r="A49" s="46"/>
      <c r="B49" s="1158"/>
      <c r="C49" s="1159"/>
      <c r="D49" s="60"/>
      <c r="E49" s="1140" t="s">
        <v>16</v>
      </c>
      <c r="F49" s="1140"/>
      <c r="G49" s="1140"/>
      <c r="H49" s="1140"/>
      <c r="I49" s="1140"/>
      <c r="J49" s="1141"/>
      <c r="K49" s="61">
        <v>49</v>
      </c>
      <c r="L49" s="62">
        <v>48</v>
      </c>
      <c r="M49" s="62">
        <v>48</v>
      </c>
      <c r="N49" s="62">
        <v>45</v>
      </c>
      <c r="O49" s="63">
        <v>47</v>
      </c>
      <c r="P49" s="46"/>
      <c r="Q49" s="46"/>
      <c r="R49" s="46"/>
      <c r="S49" s="46"/>
      <c r="T49" s="46"/>
      <c r="U49" s="46"/>
    </row>
    <row r="50" spans="1:21" ht="30.75" customHeight="1">
      <c r="A50" s="46"/>
      <c r="B50" s="1158"/>
      <c r="C50" s="1159"/>
      <c r="D50" s="60"/>
      <c r="E50" s="1140" t="s">
        <v>17</v>
      </c>
      <c r="F50" s="1140"/>
      <c r="G50" s="1140"/>
      <c r="H50" s="1140"/>
      <c r="I50" s="1140"/>
      <c r="J50" s="1141"/>
      <c r="K50" s="61">
        <v>27</v>
      </c>
      <c r="L50" s="62">
        <v>24</v>
      </c>
      <c r="M50" s="62">
        <v>22</v>
      </c>
      <c r="N50" s="62">
        <v>21</v>
      </c>
      <c r="O50" s="63">
        <v>19</v>
      </c>
      <c r="P50" s="46"/>
      <c r="Q50" s="46"/>
      <c r="R50" s="46"/>
      <c r="S50" s="46"/>
      <c r="T50" s="46"/>
      <c r="U50" s="46"/>
    </row>
    <row r="51" spans="1:21" ht="30.75" customHeight="1">
      <c r="A51" s="46"/>
      <c r="B51" s="1160"/>
      <c r="C51" s="1161"/>
      <c r="D51" s="64"/>
      <c r="E51" s="1140" t="s">
        <v>18</v>
      </c>
      <c r="F51" s="1140"/>
      <c r="G51" s="1140"/>
      <c r="H51" s="1140"/>
      <c r="I51" s="1140"/>
      <c r="J51" s="1141"/>
      <c r="K51" s="61" t="s">
        <v>522</v>
      </c>
      <c r="L51" s="62" t="s">
        <v>522</v>
      </c>
      <c r="M51" s="62" t="s">
        <v>522</v>
      </c>
      <c r="N51" s="62" t="s">
        <v>522</v>
      </c>
      <c r="O51" s="63" t="s">
        <v>522</v>
      </c>
      <c r="P51" s="46"/>
      <c r="Q51" s="46"/>
      <c r="R51" s="46"/>
      <c r="S51" s="46"/>
      <c r="T51" s="46"/>
      <c r="U51" s="46"/>
    </row>
    <row r="52" spans="1:21" ht="30.75" customHeight="1">
      <c r="A52" s="46"/>
      <c r="B52" s="1138" t="s">
        <v>19</v>
      </c>
      <c r="C52" s="1139"/>
      <c r="D52" s="64"/>
      <c r="E52" s="1140" t="s">
        <v>20</v>
      </c>
      <c r="F52" s="1140"/>
      <c r="G52" s="1140"/>
      <c r="H52" s="1140"/>
      <c r="I52" s="1140"/>
      <c r="J52" s="1141"/>
      <c r="K52" s="61">
        <v>4280</v>
      </c>
      <c r="L52" s="62">
        <v>4200</v>
      </c>
      <c r="M52" s="62">
        <v>4208</v>
      </c>
      <c r="N52" s="62">
        <v>4235</v>
      </c>
      <c r="O52" s="63">
        <v>4132</v>
      </c>
      <c r="P52" s="46"/>
      <c r="Q52" s="46"/>
      <c r="R52" s="46"/>
      <c r="S52" s="46"/>
      <c r="T52" s="46"/>
      <c r="U52" s="46"/>
    </row>
    <row r="53" spans="1:21" ht="30.75" customHeight="1" thickBot="1">
      <c r="A53" s="46"/>
      <c r="B53" s="1142" t="s">
        <v>21</v>
      </c>
      <c r="C53" s="1143"/>
      <c r="D53" s="65"/>
      <c r="E53" s="1144" t="s">
        <v>22</v>
      </c>
      <c r="F53" s="1144"/>
      <c r="G53" s="1144"/>
      <c r="H53" s="1144"/>
      <c r="I53" s="1144"/>
      <c r="J53" s="1145"/>
      <c r="K53" s="66">
        <v>1217</v>
      </c>
      <c r="L53" s="67">
        <v>1158</v>
      </c>
      <c r="M53" s="67">
        <v>1162</v>
      </c>
      <c r="N53" s="67">
        <v>1316</v>
      </c>
      <c r="O53" s="68">
        <v>1582</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c r="B57" s="1146" t="s">
        <v>25</v>
      </c>
      <c r="C57" s="1147"/>
      <c r="D57" s="1150" t="s">
        <v>26</v>
      </c>
      <c r="E57" s="1151"/>
      <c r="F57" s="1151"/>
      <c r="G57" s="1151"/>
      <c r="H57" s="1151"/>
      <c r="I57" s="1151"/>
      <c r="J57" s="1152"/>
      <c r="K57" s="81" t="s">
        <v>610</v>
      </c>
      <c r="L57" s="82" t="s">
        <v>610</v>
      </c>
      <c r="M57" s="82" t="s">
        <v>610</v>
      </c>
      <c r="N57" s="82" t="s">
        <v>610</v>
      </c>
      <c r="O57" s="83" t="s">
        <v>610</v>
      </c>
    </row>
    <row r="58" spans="1:21" ht="31.5" customHeight="1" thickBot="1">
      <c r="B58" s="1148"/>
      <c r="C58" s="1149"/>
      <c r="D58" s="1153" t="s">
        <v>27</v>
      </c>
      <c r="E58" s="1154"/>
      <c r="F58" s="1154"/>
      <c r="G58" s="1154"/>
      <c r="H58" s="1154"/>
      <c r="I58" s="1154"/>
      <c r="J58" s="1155"/>
      <c r="K58" s="84" t="s">
        <v>610</v>
      </c>
      <c r="L58" s="85" t="s">
        <v>610</v>
      </c>
      <c r="M58" s="85" t="s">
        <v>610</v>
      </c>
      <c r="N58" s="85" t="s">
        <v>610</v>
      </c>
      <c r="O58" s="86" t="s">
        <v>610</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NH5eaUd7gLzaGA1w1yM00MTgKyh2R3JiKZYOvs9wo6ZU6eGbIk0A8qG/+oIGCpiAmDviGqEx2BWsPvhlQqbuGQ==" saltValue="DyqDlL1PvC58bJn+W8RO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40" zoomScaleSheetLayoutView="100" workbookViewId="0">
      <selection activeCell="M41" sqref="M41:M47"/>
    </sheetView>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564</v>
      </c>
      <c r="J40" s="98" t="s">
        <v>565</v>
      </c>
      <c r="K40" s="98" t="s">
        <v>566</v>
      </c>
      <c r="L40" s="98" t="s">
        <v>567</v>
      </c>
      <c r="M40" s="99" t="s">
        <v>568</v>
      </c>
    </row>
    <row r="41" spans="2:13" ht="27.75" customHeight="1">
      <c r="B41" s="1176" t="s">
        <v>30</v>
      </c>
      <c r="C41" s="1177"/>
      <c r="D41" s="100"/>
      <c r="E41" s="1178" t="s">
        <v>31</v>
      </c>
      <c r="F41" s="1178"/>
      <c r="G41" s="1178"/>
      <c r="H41" s="1179"/>
      <c r="I41" s="334">
        <v>49283</v>
      </c>
      <c r="J41" s="335">
        <v>49725</v>
      </c>
      <c r="K41" s="335">
        <v>50642</v>
      </c>
      <c r="L41" s="335">
        <v>51643</v>
      </c>
      <c r="M41" s="336">
        <v>49271</v>
      </c>
    </row>
    <row r="42" spans="2:13" ht="27.75" customHeight="1">
      <c r="B42" s="1166"/>
      <c r="C42" s="1167"/>
      <c r="D42" s="101"/>
      <c r="E42" s="1170" t="s">
        <v>32</v>
      </c>
      <c r="F42" s="1170"/>
      <c r="G42" s="1170"/>
      <c r="H42" s="1171"/>
      <c r="I42" s="337" t="s">
        <v>522</v>
      </c>
      <c r="J42" s="338" t="s">
        <v>522</v>
      </c>
      <c r="K42" s="338" t="s">
        <v>522</v>
      </c>
      <c r="L42" s="338" t="s">
        <v>522</v>
      </c>
      <c r="M42" s="339" t="s">
        <v>522</v>
      </c>
    </row>
    <row r="43" spans="2:13" ht="27.75" customHeight="1">
      <c r="B43" s="1166"/>
      <c r="C43" s="1167"/>
      <c r="D43" s="101"/>
      <c r="E43" s="1170" t="s">
        <v>33</v>
      </c>
      <c r="F43" s="1170"/>
      <c r="G43" s="1170"/>
      <c r="H43" s="1171"/>
      <c r="I43" s="337">
        <v>3632</v>
      </c>
      <c r="J43" s="338">
        <v>3452</v>
      </c>
      <c r="K43" s="338">
        <v>3257</v>
      </c>
      <c r="L43" s="338">
        <v>2916</v>
      </c>
      <c r="M43" s="339">
        <v>2507</v>
      </c>
    </row>
    <row r="44" spans="2:13" ht="27.75" customHeight="1">
      <c r="B44" s="1166"/>
      <c r="C44" s="1167"/>
      <c r="D44" s="101"/>
      <c r="E44" s="1170" t="s">
        <v>34</v>
      </c>
      <c r="F44" s="1170"/>
      <c r="G44" s="1170"/>
      <c r="H44" s="1171"/>
      <c r="I44" s="337">
        <v>349</v>
      </c>
      <c r="J44" s="338">
        <v>309</v>
      </c>
      <c r="K44" s="338">
        <v>319</v>
      </c>
      <c r="L44" s="338">
        <v>392</v>
      </c>
      <c r="M44" s="339">
        <v>351</v>
      </c>
    </row>
    <row r="45" spans="2:13" ht="27.75" customHeight="1">
      <c r="B45" s="1166"/>
      <c r="C45" s="1167"/>
      <c r="D45" s="101"/>
      <c r="E45" s="1170" t="s">
        <v>35</v>
      </c>
      <c r="F45" s="1170"/>
      <c r="G45" s="1170"/>
      <c r="H45" s="1171"/>
      <c r="I45" s="337">
        <v>2143</v>
      </c>
      <c r="J45" s="338">
        <v>1963</v>
      </c>
      <c r="K45" s="338">
        <v>2074</v>
      </c>
      <c r="L45" s="338">
        <v>2230</v>
      </c>
      <c r="M45" s="339">
        <v>2300</v>
      </c>
    </row>
    <row r="46" spans="2:13" ht="27.75" customHeight="1">
      <c r="B46" s="1166"/>
      <c r="C46" s="1167"/>
      <c r="D46" s="102"/>
      <c r="E46" s="1170" t="s">
        <v>36</v>
      </c>
      <c r="F46" s="1170"/>
      <c r="G46" s="1170"/>
      <c r="H46" s="1171"/>
      <c r="I46" s="337">
        <v>7</v>
      </c>
      <c r="J46" s="338">
        <v>13</v>
      </c>
      <c r="K46" s="338">
        <v>14</v>
      </c>
      <c r="L46" s="338">
        <v>7</v>
      </c>
      <c r="M46" s="339">
        <v>7</v>
      </c>
    </row>
    <row r="47" spans="2:13" ht="27.75" customHeight="1">
      <c r="B47" s="1166"/>
      <c r="C47" s="1167"/>
      <c r="D47" s="103"/>
      <c r="E47" s="1180" t="s">
        <v>37</v>
      </c>
      <c r="F47" s="1181"/>
      <c r="G47" s="1181"/>
      <c r="H47" s="1182"/>
      <c r="I47" s="337" t="s">
        <v>522</v>
      </c>
      <c r="J47" s="338" t="s">
        <v>522</v>
      </c>
      <c r="K47" s="338" t="s">
        <v>522</v>
      </c>
      <c r="L47" s="338" t="s">
        <v>522</v>
      </c>
      <c r="M47" s="339" t="s">
        <v>522</v>
      </c>
    </row>
    <row r="48" spans="2:13" ht="27.75" customHeight="1">
      <c r="B48" s="1166"/>
      <c r="C48" s="1167"/>
      <c r="D48" s="101"/>
      <c r="E48" s="1170" t="s">
        <v>38</v>
      </c>
      <c r="F48" s="1170"/>
      <c r="G48" s="1170"/>
      <c r="H48" s="1171"/>
      <c r="I48" s="337" t="s">
        <v>522</v>
      </c>
      <c r="J48" s="338" t="s">
        <v>522</v>
      </c>
      <c r="K48" s="338" t="s">
        <v>522</v>
      </c>
      <c r="L48" s="338" t="s">
        <v>522</v>
      </c>
      <c r="M48" s="339" t="s">
        <v>522</v>
      </c>
    </row>
    <row r="49" spans="2:13" ht="27.75" customHeight="1">
      <c r="B49" s="1168"/>
      <c r="C49" s="1169"/>
      <c r="D49" s="101"/>
      <c r="E49" s="1170" t="s">
        <v>39</v>
      </c>
      <c r="F49" s="1170"/>
      <c r="G49" s="1170"/>
      <c r="H49" s="1171"/>
      <c r="I49" s="337" t="s">
        <v>522</v>
      </c>
      <c r="J49" s="338" t="s">
        <v>522</v>
      </c>
      <c r="K49" s="338" t="s">
        <v>522</v>
      </c>
      <c r="L49" s="338" t="s">
        <v>522</v>
      </c>
      <c r="M49" s="339" t="s">
        <v>522</v>
      </c>
    </row>
    <row r="50" spans="2:13" ht="27.75" customHeight="1">
      <c r="B50" s="1164" t="s">
        <v>40</v>
      </c>
      <c r="C50" s="1165"/>
      <c r="D50" s="104"/>
      <c r="E50" s="1170" t="s">
        <v>41</v>
      </c>
      <c r="F50" s="1170"/>
      <c r="G50" s="1170"/>
      <c r="H50" s="1171"/>
      <c r="I50" s="337">
        <v>14676</v>
      </c>
      <c r="J50" s="338">
        <v>14840</v>
      </c>
      <c r="K50" s="338">
        <v>15222</v>
      </c>
      <c r="L50" s="338">
        <v>15336</v>
      </c>
      <c r="M50" s="339">
        <v>15903</v>
      </c>
    </row>
    <row r="51" spans="2:13" ht="27.75" customHeight="1">
      <c r="B51" s="1166"/>
      <c r="C51" s="1167"/>
      <c r="D51" s="101"/>
      <c r="E51" s="1170" t="s">
        <v>42</v>
      </c>
      <c r="F51" s="1170"/>
      <c r="G51" s="1170"/>
      <c r="H51" s="1171"/>
      <c r="I51" s="337">
        <v>12247</v>
      </c>
      <c r="J51" s="338">
        <v>11775</v>
      </c>
      <c r="K51" s="338">
        <v>11733</v>
      </c>
      <c r="L51" s="338">
        <v>10949</v>
      </c>
      <c r="M51" s="339">
        <v>10280</v>
      </c>
    </row>
    <row r="52" spans="2:13" ht="27.75" customHeight="1">
      <c r="B52" s="1168"/>
      <c r="C52" s="1169"/>
      <c r="D52" s="101"/>
      <c r="E52" s="1170" t="s">
        <v>43</v>
      </c>
      <c r="F52" s="1170"/>
      <c r="G52" s="1170"/>
      <c r="H52" s="1171"/>
      <c r="I52" s="337">
        <v>32076</v>
      </c>
      <c r="J52" s="338">
        <v>32875</v>
      </c>
      <c r="K52" s="338">
        <v>32275</v>
      </c>
      <c r="L52" s="338">
        <v>33830</v>
      </c>
      <c r="M52" s="339">
        <v>32866</v>
      </c>
    </row>
    <row r="53" spans="2:13" ht="27.75" customHeight="1" thickBot="1">
      <c r="B53" s="1172" t="s">
        <v>44</v>
      </c>
      <c r="C53" s="1173"/>
      <c r="D53" s="105"/>
      <c r="E53" s="1174" t="s">
        <v>45</v>
      </c>
      <c r="F53" s="1174"/>
      <c r="G53" s="1174"/>
      <c r="H53" s="1175"/>
      <c r="I53" s="340">
        <v>-3584</v>
      </c>
      <c r="J53" s="341">
        <v>-4028</v>
      </c>
      <c r="K53" s="341">
        <v>-2924</v>
      </c>
      <c r="L53" s="341">
        <v>-2926</v>
      </c>
      <c r="M53" s="342">
        <v>-4613</v>
      </c>
    </row>
    <row r="54" spans="2:13" ht="27.75" customHeight="1">
      <c r="B54" s="106" t="s">
        <v>46</v>
      </c>
      <c r="C54" s="107"/>
      <c r="D54" s="107"/>
      <c r="E54" s="108"/>
      <c r="F54" s="108"/>
      <c r="G54" s="108"/>
      <c r="H54" s="108"/>
      <c r="I54" s="109"/>
      <c r="J54" s="109"/>
      <c r="K54" s="109"/>
      <c r="L54" s="109"/>
      <c r="M54" s="109"/>
    </row>
    <row r="55" spans="2:13"/>
  </sheetData>
  <sheetProtection algorithmName="SHA-512" hashValue="L2uqnC0elvXIwi/KMlG0djq9WpAI/uPGr47QarAqRuWaHgHz+pKU2/uVAL80TzgCcTf/w2JFzouDE02EAp4RCg==" saltValue="zS1otuddshDl1ZNyc7uN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2" zoomScale="70" zoomScaleNormal="70" zoomScaleSheetLayoutView="100" workbookViewId="0">
      <selection activeCell="C63" sqref="C63:E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566</v>
      </c>
      <c r="G54" s="114" t="s">
        <v>567</v>
      </c>
      <c r="H54" s="115" t="s">
        <v>568</v>
      </c>
    </row>
    <row r="55" spans="2:8" ht="52.5" customHeight="1">
      <c r="B55" s="116"/>
      <c r="C55" s="1191" t="s">
        <v>48</v>
      </c>
      <c r="D55" s="1191"/>
      <c r="E55" s="1192"/>
      <c r="F55" s="117">
        <v>9579</v>
      </c>
      <c r="G55" s="117">
        <v>9624</v>
      </c>
      <c r="H55" s="118">
        <v>9202</v>
      </c>
    </row>
    <row r="56" spans="2:8" ht="52.5" customHeight="1">
      <c r="B56" s="119"/>
      <c r="C56" s="1193" t="s">
        <v>49</v>
      </c>
      <c r="D56" s="1193"/>
      <c r="E56" s="1194"/>
      <c r="F56" s="120">
        <v>576</v>
      </c>
      <c r="G56" s="120">
        <v>576</v>
      </c>
      <c r="H56" s="121">
        <v>1577</v>
      </c>
    </row>
    <row r="57" spans="2:8" ht="53.25" customHeight="1">
      <c r="B57" s="119"/>
      <c r="C57" s="1195" t="s">
        <v>50</v>
      </c>
      <c r="D57" s="1195"/>
      <c r="E57" s="1196"/>
      <c r="F57" s="122">
        <v>7253</v>
      </c>
      <c r="G57" s="122">
        <v>5790</v>
      </c>
      <c r="H57" s="123">
        <v>5141</v>
      </c>
    </row>
    <row r="58" spans="2:8" ht="45.75" customHeight="1">
      <c r="B58" s="124"/>
      <c r="C58" s="1183" t="s">
        <v>603</v>
      </c>
      <c r="D58" s="1184"/>
      <c r="E58" s="1185"/>
      <c r="F58" s="125">
        <v>1004</v>
      </c>
      <c r="G58" s="125">
        <v>1007</v>
      </c>
      <c r="H58" s="126">
        <v>2739</v>
      </c>
    </row>
    <row r="59" spans="2:8" ht="45.75" customHeight="1">
      <c r="B59" s="124"/>
      <c r="C59" s="1183" t="s">
        <v>604</v>
      </c>
      <c r="D59" s="1184"/>
      <c r="E59" s="1185"/>
      <c r="F59" s="125">
        <v>2762</v>
      </c>
      <c r="G59" s="125">
        <v>2221</v>
      </c>
      <c r="H59" s="126">
        <v>1692</v>
      </c>
    </row>
    <row r="60" spans="2:8" ht="45.75" customHeight="1">
      <c r="B60" s="124"/>
      <c r="C60" s="1183" t="s">
        <v>605</v>
      </c>
      <c r="D60" s="1184"/>
      <c r="E60" s="1185"/>
      <c r="F60" s="125">
        <v>941</v>
      </c>
      <c r="G60" s="125">
        <v>868</v>
      </c>
      <c r="H60" s="126">
        <v>249</v>
      </c>
    </row>
    <row r="61" spans="2:8" ht="45.75" customHeight="1">
      <c r="B61" s="124"/>
      <c r="C61" s="1183" t="s">
        <v>606</v>
      </c>
      <c r="D61" s="1184"/>
      <c r="E61" s="1185"/>
      <c r="F61" s="125">
        <v>156</v>
      </c>
      <c r="G61" s="125">
        <v>157</v>
      </c>
      <c r="H61" s="126">
        <v>157</v>
      </c>
    </row>
    <row r="62" spans="2:8" ht="45.75" customHeight="1" thickBot="1">
      <c r="B62" s="127"/>
      <c r="C62" s="1186" t="s">
        <v>607</v>
      </c>
      <c r="D62" s="1187"/>
      <c r="E62" s="1188"/>
      <c r="F62" s="128">
        <v>82</v>
      </c>
      <c r="G62" s="128">
        <v>104</v>
      </c>
      <c r="H62" s="129">
        <v>135</v>
      </c>
    </row>
    <row r="63" spans="2:8" ht="52.5" customHeight="1" thickBot="1">
      <c r="B63" s="130"/>
      <c r="C63" s="1189" t="s">
        <v>51</v>
      </c>
      <c r="D63" s="1189"/>
      <c r="E63" s="1190"/>
      <c r="F63" s="131">
        <v>17408</v>
      </c>
      <c r="G63" s="131">
        <v>15990</v>
      </c>
      <c r="H63" s="132">
        <v>15920</v>
      </c>
    </row>
    <row r="64" spans="2:8"/>
  </sheetData>
  <sheetProtection algorithmName="SHA-512" hashValue="N9RRzbFsMeNs9l4EfSjEUbYAjRmaWh7xMBklp2m/m/sEczGMTR9XBHunFGvqDrFJck5JO+wtFX4lJLcWwTpYQA==" saltValue="CLHIS6TuC02jpj47zrsP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561</v>
      </c>
      <c r="G2" s="146"/>
      <c r="H2" s="147"/>
    </row>
    <row r="3" spans="1:8">
      <c r="A3" s="143" t="s">
        <v>554</v>
      </c>
      <c r="B3" s="148"/>
      <c r="C3" s="149"/>
      <c r="D3" s="150">
        <v>52923</v>
      </c>
      <c r="E3" s="151"/>
      <c r="F3" s="152">
        <v>70615</v>
      </c>
      <c r="G3" s="153"/>
      <c r="H3" s="154"/>
    </row>
    <row r="4" spans="1:8">
      <c r="A4" s="155"/>
      <c r="B4" s="156"/>
      <c r="C4" s="157"/>
      <c r="D4" s="158">
        <v>27134</v>
      </c>
      <c r="E4" s="159"/>
      <c r="F4" s="160">
        <v>37382</v>
      </c>
      <c r="G4" s="161"/>
      <c r="H4" s="162"/>
    </row>
    <row r="5" spans="1:8">
      <c r="A5" s="143" t="s">
        <v>556</v>
      </c>
      <c r="B5" s="148"/>
      <c r="C5" s="149"/>
      <c r="D5" s="150">
        <v>86612</v>
      </c>
      <c r="E5" s="151"/>
      <c r="F5" s="152">
        <v>69185</v>
      </c>
      <c r="G5" s="153"/>
      <c r="H5" s="154"/>
    </row>
    <row r="6" spans="1:8">
      <c r="A6" s="155"/>
      <c r="B6" s="156"/>
      <c r="C6" s="157"/>
      <c r="D6" s="158">
        <v>62272</v>
      </c>
      <c r="E6" s="159"/>
      <c r="F6" s="160">
        <v>38519</v>
      </c>
      <c r="G6" s="161"/>
      <c r="H6" s="162"/>
    </row>
    <row r="7" spans="1:8">
      <c r="A7" s="143" t="s">
        <v>557</v>
      </c>
      <c r="B7" s="148"/>
      <c r="C7" s="149"/>
      <c r="D7" s="150">
        <v>67920</v>
      </c>
      <c r="E7" s="151"/>
      <c r="F7" s="152">
        <v>70166</v>
      </c>
      <c r="G7" s="153"/>
      <c r="H7" s="154"/>
    </row>
    <row r="8" spans="1:8">
      <c r="A8" s="155"/>
      <c r="B8" s="156"/>
      <c r="C8" s="157"/>
      <c r="D8" s="158">
        <v>42804</v>
      </c>
      <c r="E8" s="159"/>
      <c r="F8" s="160">
        <v>36115</v>
      </c>
      <c r="G8" s="161"/>
      <c r="H8" s="162"/>
    </row>
    <row r="9" spans="1:8">
      <c r="A9" s="143" t="s">
        <v>558</v>
      </c>
      <c r="B9" s="148"/>
      <c r="C9" s="149"/>
      <c r="D9" s="150">
        <v>108106</v>
      </c>
      <c r="E9" s="151"/>
      <c r="F9" s="152">
        <v>70329</v>
      </c>
      <c r="G9" s="153"/>
      <c r="H9" s="154"/>
    </row>
    <row r="10" spans="1:8">
      <c r="A10" s="155"/>
      <c r="B10" s="156"/>
      <c r="C10" s="157"/>
      <c r="D10" s="158">
        <v>72739</v>
      </c>
      <c r="E10" s="159"/>
      <c r="F10" s="160">
        <v>39403</v>
      </c>
      <c r="G10" s="161"/>
      <c r="H10" s="162"/>
    </row>
    <row r="11" spans="1:8">
      <c r="A11" s="143" t="s">
        <v>559</v>
      </c>
      <c r="B11" s="148"/>
      <c r="C11" s="149"/>
      <c r="D11" s="150">
        <v>57645</v>
      </c>
      <c r="E11" s="151"/>
      <c r="F11" s="152">
        <v>71871</v>
      </c>
      <c r="G11" s="153"/>
      <c r="H11" s="154"/>
    </row>
    <row r="12" spans="1:8">
      <c r="A12" s="155"/>
      <c r="B12" s="156"/>
      <c r="C12" s="163"/>
      <c r="D12" s="158">
        <v>35042</v>
      </c>
      <c r="E12" s="159"/>
      <c r="F12" s="160">
        <v>38232</v>
      </c>
      <c r="G12" s="161"/>
      <c r="H12" s="162"/>
    </row>
    <row r="13" spans="1:8">
      <c r="A13" s="143"/>
      <c r="B13" s="148"/>
      <c r="C13" s="149"/>
      <c r="D13" s="150">
        <v>74641</v>
      </c>
      <c r="E13" s="151"/>
      <c r="F13" s="152">
        <v>70433</v>
      </c>
      <c r="G13" s="164"/>
      <c r="H13" s="154"/>
    </row>
    <row r="14" spans="1:8">
      <c r="A14" s="155"/>
      <c r="B14" s="156"/>
      <c r="C14" s="157"/>
      <c r="D14" s="158">
        <v>47998</v>
      </c>
      <c r="E14" s="159"/>
      <c r="F14" s="160">
        <v>37930</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4.2699999999999996</v>
      </c>
      <c r="C19" s="165">
        <f>ROUND(VALUE(SUBSTITUTE(実質収支比率等に係る経年分析!G$48,"▲","-")),2)</f>
        <v>6</v>
      </c>
      <c r="D19" s="165">
        <f>ROUND(VALUE(SUBSTITUTE(実質収支比率等に係る経年分析!H$48,"▲","-")),2)</f>
        <v>10.38</v>
      </c>
      <c r="E19" s="165">
        <f>ROUND(VALUE(SUBSTITUTE(実質収支比率等に係る経年分析!I$48,"▲","-")),2)</f>
        <v>11.07</v>
      </c>
      <c r="F19" s="165">
        <f>ROUND(VALUE(SUBSTITUTE(実質収支比率等に係る経年分析!J$48,"▲","-")),2)</f>
        <v>8.82</v>
      </c>
    </row>
    <row r="20" spans="1:11">
      <c r="A20" s="165" t="s">
        <v>55</v>
      </c>
      <c r="B20" s="165">
        <f>ROUND(VALUE(SUBSTITUTE(実質収支比率等に係る経年分析!F$47,"▲","-")),2)</f>
        <v>52.94</v>
      </c>
      <c r="C20" s="165">
        <f>ROUND(VALUE(SUBSTITUTE(実質収支比率等に係る経年分析!G$47,"▲","-")),2)</f>
        <v>53.34</v>
      </c>
      <c r="D20" s="165">
        <f>ROUND(VALUE(SUBSTITUTE(実質収支比率等に係る経年分析!H$47,"▲","-")),2)</f>
        <v>53.91</v>
      </c>
      <c r="E20" s="165">
        <f>ROUND(VALUE(SUBSTITUTE(実質収支比率等に係る経年分析!I$47,"▲","-")),2)</f>
        <v>53.3</v>
      </c>
      <c r="F20" s="165">
        <f>ROUND(VALUE(SUBSTITUTE(実質収支比率等に係る経年分析!J$47,"▲","-")),2)</f>
        <v>49.58</v>
      </c>
    </row>
    <row r="21" spans="1:11">
      <c r="A21" s="165" t="s">
        <v>56</v>
      </c>
      <c r="B21" s="165">
        <f>IF(ISNUMBER(VALUE(SUBSTITUTE(実質収支比率等に係る経年分析!F$49,"▲","-"))),ROUND(VALUE(SUBSTITUTE(実質収支比率等に係る経年分析!F$49,"▲","-")),2),NA())</f>
        <v>0.03</v>
      </c>
      <c r="C21" s="165">
        <f>IF(ISNUMBER(VALUE(SUBSTITUTE(実質収支比率等に係る経年分析!G$49,"▲","-"))),ROUND(VALUE(SUBSTITUTE(実質収支比率等に係る経年分析!G$49,"▲","-")),2),NA())</f>
        <v>1.86</v>
      </c>
      <c r="D21" s="165">
        <f>IF(ISNUMBER(VALUE(SUBSTITUTE(実質収支比率等に係る経年分析!H$49,"▲","-"))),ROUND(VALUE(SUBSTITUTE(実質収支比率等に係る経年分析!H$49,"▲","-")),2),NA())</f>
        <v>4.71</v>
      </c>
      <c r="E21" s="165">
        <f>IF(ISNUMBER(VALUE(SUBSTITUTE(実質収支比率等に係る経年分析!I$49,"▲","-"))),ROUND(VALUE(SUBSTITUTE(実質収支比率等に係る経年分析!I$49,"▲","-")),2),NA())</f>
        <v>1.1000000000000001</v>
      </c>
      <c r="F21" s="165">
        <f>IF(ISNUMBER(VALUE(SUBSTITUTE(実質収支比率等に係る経年分析!J$49,"▲","-"))),ROUND(VALUE(SUBSTITUTE(実質収支比率等に係る経年分析!J$49,"▲","-")),2),NA())</f>
        <v>-4.2300000000000004</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旭市国民健康保険事業特別会計（施設）</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0.05</v>
      </c>
    </row>
    <row r="30" spans="1:11">
      <c r="A30" s="166" t="str">
        <f>IF(連結実質赤字比率に係る赤字・黒字の構成分析!C$40="",NA(),連結実質赤字比率に係る赤字・黒字の構成分析!C$40)</f>
        <v>旭市後期高齢者医療特別会計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0.06</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0.06</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0.06</v>
      </c>
    </row>
    <row r="31" spans="1:11">
      <c r="A31" s="166" t="str">
        <f>IF(連結実質赤字比率に係る赤字・黒字の構成分析!C$39="",NA(),連結実質赤字比率に係る赤字・黒字の構成分析!C$39)</f>
        <v>旭市農業集落排水事業会計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0.13</v>
      </c>
    </row>
    <row r="32" spans="1:11">
      <c r="A32" s="166" t="str">
        <f>IF(連結実質赤字比率に係る赤字・黒字の構成分析!C$38="",NA(),連結実質赤字比率に係る赤字・黒字の構成分析!C$38)</f>
        <v>旭市公共下水道事業会計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0.81</v>
      </c>
    </row>
    <row r="33" spans="1:16">
      <c r="A33" s="166" t="str">
        <f>IF(連結実質赤字比率に係る赤字・黒字の構成分析!C$37="",NA(),連結実質赤字比率に係る赤字・黒字の構成分析!C$37)</f>
        <v>旭市介護保険事業特別会計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0.42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1.17</v>
      </c>
    </row>
    <row r="34" spans="1:16">
      <c r="A34" s="166" t="str">
        <f>IF(連結実質赤字比率に係る赤字・黒字の構成分析!C$36="",NA(),連結実質赤字比率に係る赤字・黒字の構成分析!C$36)</f>
        <v>旭市国民健康保険事業特別会計（事業）</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2.4900000000000002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2.2799999999999998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2.2599999999999998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2.3199999999999998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1.67</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4.2699999999999996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5.99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10.38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11.07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8.81</v>
      </c>
    </row>
    <row r="36" spans="1:16">
      <c r="A36" s="166" t="str">
        <f>IF(連結実質赤字比率に係る赤字・黒字の構成分析!C$34="",NA(),連結実質赤字比率に係る赤字・黒字の構成分析!C$34)</f>
        <v>旭市水道事業会計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12.12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15.86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17.63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19.23</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4280</v>
      </c>
      <c r="E42" s="167"/>
      <c r="F42" s="167"/>
      <c r="G42" s="167">
        <f>'実質公債費比率（分子）の構造'!L$52</f>
        <v>4200</v>
      </c>
      <c r="H42" s="167"/>
      <c r="I42" s="167"/>
      <c r="J42" s="167">
        <f>'実質公債費比率（分子）の構造'!M$52</f>
        <v>4208</v>
      </c>
      <c r="K42" s="167"/>
      <c r="L42" s="167"/>
      <c r="M42" s="167">
        <f>'実質公債費比率（分子）の構造'!N$52</f>
        <v>4235</v>
      </c>
      <c r="N42" s="167"/>
      <c r="O42" s="167"/>
      <c r="P42" s="167">
        <f>'実質公債費比率（分子）の構造'!O$52</f>
        <v>4132</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27</v>
      </c>
      <c r="C44" s="167"/>
      <c r="D44" s="167"/>
      <c r="E44" s="167">
        <f>'実質公債費比率（分子）の構造'!L$50</f>
        <v>24</v>
      </c>
      <c r="F44" s="167"/>
      <c r="G44" s="167"/>
      <c r="H44" s="167">
        <f>'実質公債費比率（分子）の構造'!M$50</f>
        <v>22</v>
      </c>
      <c r="I44" s="167"/>
      <c r="J44" s="167"/>
      <c r="K44" s="167">
        <f>'実質公債費比率（分子）の構造'!N$50</f>
        <v>21</v>
      </c>
      <c r="L44" s="167"/>
      <c r="M44" s="167"/>
      <c r="N44" s="167">
        <f>'実質公債費比率（分子）の構造'!O$50</f>
        <v>19</v>
      </c>
      <c r="O44" s="167"/>
      <c r="P44" s="167"/>
    </row>
    <row r="45" spans="1:16">
      <c r="A45" s="167" t="s">
        <v>66</v>
      </c>
      <c r="B45" s="167">
        <f>'実質公債費比率（分子）の構造'!K$49</f>
        <v>49</v>
      </c>
      <c r="C45" s="167"/>
      <c r="D45" s="167"/>
      <c r="E45" s="167">
        <f>'実質公債費比率（分子）の構造'!L$49</f>
        <v>48</v>
      </c>
      <c r="F45" s="167"/>
      <c r="G45" s="167"/>
      <c r="H45" s="167">
        <f>'実質公債費比率（分子）の構造'!M$49</f>
        <v>48</v>
      </c>
      <c r="I45" s="167"/>
      <c r="J45" s="167"/>
      <c r="K45" s="167">
        <f>'実質公債費比率（分子）の構造'!N$49</f>
        <v>45</v>
      </c>
      <c r="L45" s="167"/>
      <c r="M45" s="167"/>
      <c r="N45" s="167">
        <f>'実質公債費比率（分子）の構造'!O$49</f>
        <v>47</v>
      </c>
      <c r="O45" s="167"/>
      <c r="P45" s="167"/>
    </row>
    <row r="46" spans="1:16">
      <c r="A46" s="167" t="s">
        <v>67</v>
      </c>
      <c r="B46" s="167">
        <f>'実質公債費比率（分子）の構造'!K$48</f>
        <v>320</v>
      </c>
      <c r="C46" s="167"/>
      <c r="D46" s="167"/>
      <c r="E46" s="167">
        <f>'実質公債費比率（分子）の構造'!L$48</f>
        <v>326</v>
      </c>
      <c r="F46" s="167"/>
      <c r="G46" s="167"/>
      <c r="H46" s="167">
        <f>'実質公債費比率（分子）の構造'!M$48</f>
        <v>330</v>
      </c>
      <c r="I46" s="167"/>
      <c r="J46" s="167"/>
      <c r="K46" s="167">
        <f>'実質公債費比率（分子）の構造'!N$48</f>
        <v>291</v>
      </c>
      <c r="L46" s="167"/>
      <c r="M46" s="167"/>
      <c r="N46" s="167">
        <f>'実質公債費比率（分子）の構造'!O$48</f>
        <v>282</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5101</v>
      </c>
      <c r="C49" s="167"/>
      <c r="D49" s="167"/>
      <c r="E49" s="167">
        <f>'実質公債費比率（分子）の構造'!L$45</f>
        <v>4960</v>
      </c>
      <c r="F49" s="167"/>
      <c r="G49" s="167"/>
      <c r="H49" s="167">
        <f>'実質公債費比率（分子）の構造'!M$45</f>
        <v>4970</v>
      </c>
      <c r="I49" s="167"/>
      <c r="J49" s="167"/>
      <c r="K49" s="167">
        <f>'実質公債費比率（分子）の構造'!N$45</f>
        <v>5194</v>
      </c>
      <c r="L49" s="167"/>
      <c r="M49" s="167"/>
      <c r="N49" s="167">
        <f>'実質公債費比率（分子）の構造'!O$45</f>
        <v>5366</v>
      </c>
      <c r="O49" s="167"/>
      <c r="P49" s="167"/>
    </row>
    <row r="50" spans="1:16">
      <c r="A50" s="167" t="s">
        <v>71</v>
      </c>
      <c r="B50" s="167" t="e">
        <f>NA()</f>
        <v>#N/A</v>
      </c>
      <c r="C50" s="167">
        <f>IF(ISNUMBER('実質公債費比率（分子）の構造'!K$53),'実質公債費比率（分子）の構造'!K$53,NA())</f>
        <v>1217</v>
      </c>
      <c r="D50" s="167" t="e">
        <f>NA()</f>
        <v>#N/A</v>
      </c>
      <c r="E50" s="167" t="e">
        <f>NA()</f>
        <v>#N/A</v>
      </c>
      <c r="F50" s="167">
        <f>IF(ISNUMBER('実質公債費比率（分子）の構造'!L$53),'実質公債費比率（分子）の構造'!L$53,NA())</f>
        <v>1158</v>
      </c>
      <c r="G50" s="167" t="e">
        <f>NA()</f>
        <v>#N/A</v>
      </c>
      <c r="H50" s="167" t="e">
        <f>NA()</f>
        <v>#N/A</v>
      </c>
      <c r="I50" s="167">
        <f>IF(ISNUMBER('実質公債費比率（分子）の構造'!M$53),'実質公債費比率（分子）の構造'!M$53,NA())</f>
        <v>1162</v>
      </c>
      <c r="J50" s="167" t="e">
        <f>NA()</f>
        <v>#N/A</v>
      </c>
      <c r="K50" s="167" t="e">
        <f>NA()</f>
        <v>#N/A</v>
      </c>
      <c r="L50" s="167">
        <f>IF(ISNUMBER('実質公債費比率（分子）の構造'!N$53),'実質公債費比率（分子）の構造'!N$53,NA())</f>
        <v>1316</v>
      </c>
      <c r="M50" s="167" t="e">
        <f>NA()</f>
        <v>#N/A</v>
      </c>
      <c r="N50" s="167" t="e">
        <f>NA()</f>
        <v>#N/A</v>
      </c>
      <c r="O50" s="167">
        <f>IF(ISNUMBER('実質公債費比率（分子）の構造'!O$53),'実質公債費比率（分子）の構造'!O$53,NA())</f>
        <v>1582</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32076</v>
      </c>
      <c r="E56" s="166"/>
      <c r="F56" s="166"/>
      <c r="G56" s="166">
        <f>'将来負担比率（分子）の構造'!J$52</f>
        <v>32875</v>
      </c>
      <c r="H56" s="166"/>
      <c r="I56" s="166"/>
      <c r="J56" s="166">
        <f>'将来負担比率（分子）の構造'!K$52</f>
        <v>32275</v>
      </c>
      <c r="K56" s="166"/>
      <c r="L56" s="166"/>
      <c r="M56" s="166">
        <f>'将来負担比率（分子）の構造'!L$52</f>
        <v>33830</v>
      </c>
      <c r="N56" s="166"/>
      <c r="O56" s="166"/>
      <c r="P56" s="166">
        <f>'将来負担比率（分子）の構造'!M$52</f>
        <v>32866</v>
      </c>
    </row>
    <row r="57" spans="1:16">
      <c r="A57" s="166" t="s">
        <v>42</v>
      </c>
      <c r="B57" s="166"/>
      <c r="C57" s="166"/>
      <c r="D57" s="166">
        <f>'将来負担比率（分子）の構造'!I$51</f>
        <v>12247</v>
      </c>
      <c r="E57" s="166"/>
      <c r="F57" s="166"/>
      <c r="G57" s="166">
        <f>'将来負担比率（分子）の構造'!J$51</f>
        <v>11775</v>
      </c>
      <c r="H57" s="166"/>
      <c r="I57" s="166"/>
      <c r="J57" s="166">
        <f>'将来負担比率（分子）の構造'!K$51</f>
        <v>11733</v>
      </c>
      <c r="K57" s="166"/>
      <c r="L57" s="166"/>
      <c r="M57" s="166">
        <f>'将来負担比率（分子）の構造'!L$51</f>
        <v>10949</v>
      </c>
      <c r="N57" s="166"/>
      <c r="O57" s="166"/>
      <c r="P57" s="166">
        <f>'将来負担比率（分子）の構造'!M$51</f>
        <v>10280</v>
      </c>
    </row>
    <row r="58" spans="1:16">
      <c r="A58" s="166" t="s">
        <v>41</v>
      </c>
      <c r="B58" s="166"/>
      <c r="C58" s="166"/>
      <c r="D58" s="166">
        <f>'将来負担比率（分子）の構造'!I$50</f>
        <v>14676</v>
      </c>
      <c r="E58" s="166"/>
      <c r="F58" s="166"/>
      <c r="G58" s="166">
        <f>'将来負担比率（分子）の構造'!J$50</f>
        <v>14840</v>
      </c>
      <c r="H58" s="166"/>
      <c r="I58" s="166"/>
      <c r="J58" s="166">
        <f>'将来負担比率（分子）の構造'!K$50</f>
        <v>15222</v>
      </c>
      <c r="K58" s="166"/>
      <c r="L58" s="166"/>
      <c r="M58" s="166">
        <f>'将来負担比率（分子）の構造'!L$50</f>
        <v>15336</v>
      </c>
      <c r="N58" s="166"/>
      <c r="O58" s="166"/>
      <c r="P58" s="166">
        <f>'将来負担比率（分子）の構造'!M$50</f>
        <v>15903</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f>'将来負担比率（分子）の構造'!I$46</f>
        <v>7</v>
      </c>
      <c r="C61" s="166"/>
      <c r="D61" s="166"/>
      <c r="E61" s="166">
        <f>'将来負担比率（分子）の構造'!J$46</f>
        <v>13</v>
      </c>
      <c r="F61" s="166"/>
      <c r="G61" s="166"/>
      <c r="H61" s="166">
        <f>'将来負担比率（分子）の構造'!K$46</f>
        <v>14</v>
      </c>
      <c r="I61" s="166"/>
      <c r="J61" s="166"/>
      <c r="K61" s="166">
        <f>'将来負担比率（分子）の構造'!L$46</f>
        <v>7</v>
      </c>
      <c r="L61" s="166"/>
      <c r="M61" s="166"/>
      <c r="N61" s="166">
        <f>'将来負担比率（分子）の構造'!M$46</f>
        <v>7</v>
      </c>
      <c r="O61" s="166"/>
      <c r="P61" s="166"/>
    </row>
    <row r="62" spans="1:16">
      <c r="A62" s="166" t="s">
        <v>35</v>
      </c>
      <c r="B62" s="166">
        <f>'将来負担比率（分子）の構造'!I$45</f>
        <v>2143</v>
      </c>
      <c r="C62" s="166"/>
      <c r="D62" s="166"/>
      <c r="E62" s="166">
        <f>'将来負担比率（分子）の構造'!J$45</f>
        <v>1963</v>
      </c>
      <c r="F62" s="166"/>
      <c r="G62" s="166"/>
      <c r="H62" s="166">
        <f>'将来負担比率（分子）の構造'!K$45</f>
        <v>2074</v>
      </c>
      <c r="I62" s="166"/>
      <c r="J62" s="166"/>
      <c r="K62" s="166">
        <f>'将来負担比率（分子）の構造'!L$45</f>
        <v>2230</v>
      </c>
      <c r="L62" s="166"/>
      <c r="M62" s="166"/>
      <c r="N62" s="166">
        <f>'将来負担比率（分子）の構造'!M$45</f>
        <v>2300</v>
      </c>
      <c r="O62" s="166"/>
      <c r="P62" s="166"/>
    </row>
    <row r="63" spans="1:16">
      <c r="A63" s="166" t="s">
        <v>34</v>
      </c>
      <c r="B63" s="166">
        <f>'将来負担比率（分子）の構造'!I$44</f>
        <v>349</v>
      </c>
      <c r="C63" s="166"/>
      <c r="D63" s="166"/>
      <c r="E63" s="166">
        <f>'将来負担比率（分子）の構造'!J$44</f>
        <v>309</v>
      </c>
      <c r="F63" s="166"/>
      <c r="G63" s="166"/>
      <c r="H63" s="166">
        <f>'将来負担比率（分子）の構造'!K$44</f>
        <v>319</v>
      </c>
      <c r="I63" s="166"/>
      <c r="J63" s="166"/>
      <c r="K63" s="166">
        <f>'将来負担比率（分子）の構造'!L$44</f>
        <v>392</v>
      </c>
      <c r="L63" s="166"/>
      <c r="M63" s="166"/>
      <c r="N63" s="166">
        <f>'将来負担比率（分子）の構造'!M$44</f>
        <v>351</v>
      </c>
      <c r="O63" s="166"/>
      <c r="P63" s="166"/>
    </row>
    <row r="64" spans="1:16">
      <c r="A64" s="166" t="s">
        <v>33</v>
      </c>
      <c r="B64" s="166">
        <f>'将来負担比率（分子）の構造'!I$43</f>
        <v>3632</v>
      </c>
      <c r="C64" s="166"/>
      <c r="D64" s="166"/>
      <c r="E64" s="166">
        <f>'将来負担比率（分子）の構造'!J$43</f>
        <v>3452</v>
      </c>
      <c r="F64" s="166"/>
      <c r="G64" s="166"/>
      <c r="H64" s="166">
        <f>'将来負担比率（分子）の構造'!K$43</f>
        <v>3257</v>
      </c>
      <c r="I64" s="166"/>
      <c r="J64" s="166"/>
      <c r="K64" s="166">
        <f>'将来負担比率（分子）の構造'!L$43</f>
        <v>2916</v>
      </c>
      <c r="L64" s="166"/>
      <c r="M64" s="166"/>
      <c r="N64" s="166">
        <f>'将来負担比率（分子）の構造'!M$43</f>
        <v>2507</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31</v>
      </c>
      <c r="B66" s="166">
        <f>'将来負担比率（分子）の構造'!I$41</f>
        <v>49283</v>
      </c>
      <c r="C66" s="166"/>
      <c r="D66" s="166"/>
      <c r="E66" s="166">
        <f>'将来負担比率（分子）の構造'!J$41</f>
        <v>49725</v>
      </c>
      <c r="F66" s="166"/>
      <c r="G66" s="166"/>
      <c r="H66" s="166">
        <f>'将来負担比率（分子）の構造'!K$41</f>
        <v>50642</v>
      </c>
      <c r="I66" s="166"/>
      <c r="J66" s="166"/>
      <c r="K66" s="166">
        <f>'将来負担比率（分子）の構造'!L$41</f>
        <v>51643</v>
      </c>
      <c r="L66" s="166"/>
      <c r="M66" s="166"/>
      <c r="N66" s="166">
        <f>'将来負担比率（分子）の構造'!M$41</f>
        <v>49271</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9579</v>
      </c>
      <c r="C72" s="170">
        <f>基金残高に係る経年分析!G55</f>
        <v>9624</v>
      </c>
      <c r="D72" s="170">
        <f>基金残高に係る経年分析!H55</f>
        <v>9202</v>
      </c>
    </row>
    <row r="73" spans="1:16">
      <c r="A73" s="169" t="s">
        <v>78</v>
      </c>
      <c r="B73" s="170">
        <f>基金残高に係る経年分析!F56</f>
        <v>576</v>
      </c>
      <c r="C73" s="170">
        <f>基金残高に係る経年分析!G56</f>
        <v>576</v>
      </c>
      <c r="D73" s="170">
        <f>基金残高に係る経年分析!H56</f>
        <v>1577</v>
      </c>
    </row>
    <row r="74" spans="1:16">
      <c r="A74" s="169" t="s">
        <v>79</v>
      </c>
      <c r="B74" s="170">
        <f>基金残高に係る経年分析!F57</f>
        <v>7253</v>
      </c>
      <c r="C74" s="170">
        <f>基金残高に係る経年分析!G57</f>
        <v>5790</v>
      </c>
      <c r="D74" s="170">
        <f>基金残高に係る経年分析!H57</f>
        <v>5141</v>
      </c>
    </row>
  </sheetData>
  <sheetProtection algorithmName="SHA-512" hashValue="7K+iTckbkPiAzAOpugJOnYItomdQmM4p6nX66A8DKXPuAVmb3UIuTNOzHEroXWqLH65tcysqoceNde4aHMd5gw==" saltValue="E8Ux9qMEJL95sdK3RUV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2023-03-16T01:49:07Z</cp:lastPrinted>
  <dcterms:created xsi:type="dcterms:W3CDTF">2023-02-20T04:36:14Z</dcterms:created>
  <dcterms:modified xsi:type="dcterms:W3CDTF">2023-03-27T01:10:35Z</dcterms:modified>
  <cp:category/>
</cp:coreProperties>
</file>